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800" windowHeight="8760"/>
  </bookViews>
  <sheets>
    <sheet name="ご注意事項" sheetId="1" r:id="rId1"/>
    <sheet name="お申込み用紙" sheetId="2" r:id="rId2"/>
    <sheet name="お申込み用紙(続き)" sheetId="6" r:id="rId3"/>
    <sheet name="判定" sheetId="5" state="hidden" r:id="rId4"/>
    <sheet name="計算" sheetId="4" state="hidden" r:id="rId5"/>
    <sheet name="検索値" sheetId="3" state="hidden" r:id="rId6"/>
  </sheets>
  <definedNames>
    <definedName name="_xlnm.Print_Area" localSheetId="0">ご注意事項!$A$1:$K$97</definedName>
    <definedName name="_xlnm.Print_Area" localSheetId="1">お申込み用紙!$A$2:$AF$101</definedName>
    <definedName name="_xlnm.Print_Area" localSheetId="2">'お申込み用紙(続き)'!$A$2:$AF$95</definedName>
  </definedName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吉田　朋未</author>
  </authors>
  <commentList>
    <comment ref="F45" authorId="0">
      <text>
        <r>
          <rPr>
            <sz val="11"/>
            <color theme="1"/>
            <rFont val="BIZ UDPゴシック"/>
          </rPr>
          <t>個人の場合は「個人」と
記入してください。</t>
        </r>
      </text>
    </comment>
  </commentList>
</comments>
</file>

<file path=xl/sharedStrings.xml><?xml version="1.0" encoding="utf-8"?>
<sst xmlns="http://schemas.openxmlformats.org/spreadsheetml/2006/main" xmlns:r="http://schemas.openxmlformats.org/officeDocument/2006/relationships" count="257" uniqueCount="257">
  <si>
    <t>おひとりさま</t>
  </si>
  <si>
    <t>送迎有無</t>
    <rPh sb="0" eb="2">
      <t>そうげい</t>
    </rPh>
    <rPh sb="2" eb="4">
      <t>うむ</t>
    </rPh>
    <phoneticPr fontId="1" type="Hiragana"/>
  </si>
  <si>
    <t>　□強いだるさ（倦怠感）</t>
  </si>
  <si>
    <t>長崎</t>
    <rPh sb="0" eb="2">
      <t>ながさき</t>
    </rPh>
    <phoneticPr fontId="1" type="Hiragana"/>
  </si>
  <si>
    <t>　□においがわかりにくい</t>
  </si>
  <si>
    <t>タクシー</t>
  </si>
  <si>
    <t>月</t>
    <rPh sb="0" eb="1">
      <t>げつ</t>
    </rPh>
    <phoneticPr fontId="1" type="Hiragana"/>
  </si>
  <si>
    <t>E-mail</t>
  </si>
  <si>
    <t>北海道地方</t>
    <rPh sb="3" eb="5">
      <t>ちほう</t>
    </rPh>
    <phoneticPr fontId="1" type="Hiragana"/>
  </si>
  <si>
    <t>　□下痢</t>
  </si>
  <si>
    <t>　□咳、痰</t>
  </si>
  <si>
    <t>月</t>
    <rPh sb="0" eb="1">
      <t>つき</t>
    </rPh>
    <phoneticPr fontId="1" type="Hiragana"/>
  </si>
  <si>
    <t>※「ご注意事項」タブの内容をご一読いただき、チェックを入れてください。</t>
  </si>
  <si>
    <t>都道府県</t>
    <rPh sb="0" eb="4">
      <t>とどうふけん</t>
    </rPh>
    <phoneticPr fontId="1" type="Hiragana"/>
  </si>
  <si>
    <t>・ペットの同伴は不可となっております。</t>
  </si>
  <si>
    <t>※未記入項目があります。</t>
    <rPh sb="1" eb="2">
      <t>ひつじ</t>
    </rPh>
    <rPh sb="2" eb="4">
      <t>きにゅう</t>
    </rPh>
    <rPh sb="4" eb="6">
      <t>こうもく</t>
    </rPh>
    <phoneticPr fontId="1" type="Hiragana"/>
  </si>
  <si>
    <t>　□鼻水</t>
  </si>
  <si>
    <t>　□発熱（３７．５℃以上）</t>
  </si>
  <si>
    <t>　□のどの痛み</t>
  </si>
  <si>
    <t>団体ツアー</t>
    <rPh sb="0" eb="2">
      <t>だんたい</t>
    </rPh>
    <phoneticPr fontId="1" type="Hiragana"/>
  </si>
  <si>
    <t>　□息苦しさ</t>
  </si>
  <si>
    <t>現地(各セラピーロード等)出発予定時間（体験終了時間）</t>
    <rPh sb="0" eb="2">
      <t>げんち</t>
    </rPh>
    <rPh sb="3" eb="4">
      <t>かく</t>
    </rPh>
    <rPh sb="11" eb="12">
      <t>とう</t>
    </rPh>
    <rPh sb="13" eb="15">
      <t>しゅっぱつ</t>
    </rPh>
    <rPh sb="15" eb="17">
      <t>よてい</t>
    </rPh>
    <rPh sb="17" eb="19">
      <t>じかん</t>
    </rPh>
    <rPh sb="20" eb="22">
      <t>たいけん</t>
    </rPh>
    <rPh sb="22" eb="24">
      <t>しゅうりょう</t>
    </rPh>
    <rPh sb="24" eb="26">
      <t>じかん</t>
    </rPh>
    <phoneticPr fontId="1" type="Hiragana"/>
  </si>
  <si>
    <t>　□味が分かりにくい</t>
  </si>
  <si>
    <t>　・体験グループは６人以内の少人数で組みましょう。</t>
  </si>
  <si>
    <t>　□吐き気、嘔吐</t>
  </si>
  <si>
    <t>不要</t>
    <rPh sb="0" eb="2">
      <t>ふよう</t>
    </rPh>
    <phoneticPr fontId="1" type="Hiragana"/>
  </si>
  <si>
    <t>鳥取県（智頭町以外）</t>
    <rPh sb="0" eb="3">
      <t>とっとりけん</t>
    </rPh>
    <rPh sb="4" eb="7">
      <t>ちずちょう</t>
    </rPh>
    <rPh sb="7" eb="9">
      <t>いがい</t>
    </rPh>
    <phoneticPr fontId="1" type="Hiragana"/>
  </si>
  <si>
    <t>セラピー弁当　1個1,000円</t>
    <rPh sb="4" eb="6">
      <t>べんとう</t>
    </rPh>
    <rPh sb="8" eb="9">
      <t>こ</t>
    </rPh>
    <rPh sb="14" eb="15">
      <t>えん</t>
    </rPh>
    <phoneticPr fontId="1" type="Hiragana"/>
  </si>
  <si>
    <t>ガイド1人につき6人まで　8,000円</t>
    <rPh sb="4" eb="5">
      <t>ひと</t>
    </rPh>
    <rPh sb="9" eb="10">
      <t>にん</t>
    </rPh>
    <rPh sb="18" eb="19">
      <t>えん</t>
    </rPh>
    <phoneticPr fontId="1" type="Hiragana"/>
  </si>
  <si>
    <t>自家用車</t>
    <rPh sb="0" eb="4">
      <t>じかようしゃ</t>
    </rPh>
    <phoneticPr fontId="1" type="Hiragana"/>
  </si>
  <si>
    <t>　最新の観光情報を皆様に提供するため、また、よりよいサービス提供を行うための統計資料として活用するために個人情報を利用させていただくことがございます。
　皆様からご提供いいただいた個人情報について、確認・訂正・削除を希望される場合、智頭町観光協会はご本人様からの要請であることを十分に確認したうえですみやかに確認・訂正・削除の対応をさせていただきます。皆様の個人情報について、ご本人の同意を得ずに第三者へ開示することは正当な理由のない限りいたしません。但し、裁判所、検察庁、警察、弁護士会または、これらに準じた権限を有する機関から内容についての開示を求められた場合、智頭町観光協会はこれに応じて情報を開示することがございます。</t>
  </si>
  <si>
    <t>年</t>
    <rPh sb="0" eb="1">
      <t>ねん</t>
    </rPh>
    <phoneticPr fontId="1" type="Hiragana"/>
  </si>
  <si>
    <t>日</t>
    <rPh sb="0" eb="1">
      <t>にち</t>
    </rPh>
    <phoneticPr fontId="1" type="Hiragana"/>
  </si>
  <si>
    <t>愛媛</t>
    <rPh sb="0" eb="2">
      <t>えひめ</t>
    </rPh>
    <phoneticPr fontId="1" type="Hiragana"/>
  </si>
  <si>
    <t>（</t>
  </si>
  <si>
    <t>）</t>
  </si>
  <si>
    <t>木</t>
  </si>
  <si>
    <t>00</t>
  </si>
  <si>
    <t>請求額合計</t>
    <rPh sb="0" eb="3">
      <t>せいきゅうがく</t>
    </rPh>
    <rPh sb="3" eb="5">
      <t>ごうけい</t>
    </rPh>
    <phoneticPr fontId="1" type="Hiragana"/>
  </si>
  <si>
    <t>火</t>
  </si>
  <si>
    <t>男</t>
    <rPh sb="0" eb="1">
      <t>おとこ</t>
    </rPh>
    <phoneticPr fontId="1" type="Hiragana"/>
  </si>
  <si>
    <t>水</t>
  </si>
  <si>
    <t>日</t>
  </si>
  <si>
    <t>金</t>
  </si>
  <si>
    <t>山口</t>
    <rPh sb="0" eb="2">
      <t>やまぐち</t>
    </rPh>
    <phoneticPr fontId="1" type="Hiragana"/>
  </si>
  <si>
    <t>岩手</t>
  </si>
  <si>
    <t>利用しない</t>
    <rPh sb="0" eb="2">
      <t>りよう</t>
    </rPh>
    <phoneticPr fontId="1" type="Hiragana"/>
  </si>
  <si>
    <t>熊本</t>
    <rPh sb="0" eb="2">
      <t>くまもと</t>
    </rPh>
    <phoneticPr fontId="1" type="Hiragana"/>
  </si>
  <si>
    <t>半日コース　標準所要時間約2.5～4時間</t>
    <rPh sb="0" eb="2">
      <t>はんにち</t>
    </rPh>
    <rPh sb="6" eb="8">
      <t>ひょうじゅん</t>
    </rPh>
    <rPh sb="8" eb="10">
      <t>しょよう</t>
    </rPh>
    <rPh sb="10" eb="12">
      <t>じかん</t>
    </rPh>
    <rPh sb="12" eb="13">
      <t>やく</t>
    </rPh>
    <rPh sb="18" eb="20">
      <t>じかん</t>
    </rPh>
    <phoneticPr fontId="1" type="Hiragana"/>
  </si>
  <si>
    <t>土</t>
  </si>
  <si>
    <t>高速バス・バス</t>
    <rPh sb="0" eb="2">
      <t>こうそく</t>
    </rPh>
    <phoneticPr fontId="1" type="Hiragana"/>
  </si>
  <si>
    <t>氏　　名</t>
    <rPh sb="0" eb="1">
      <t>し</t>
    </rPh>
    <rPh sb="3" eb="4">
      <t>な</t>
    </rPh>
    <phoneticPr fontId="1" type="Hiragana"/>
  </si>
  <si>
    <t>〒</t>
  </si>
  <si>
    <t>疎開保険</t>
    <rPh sb="0" eb="2">
      <t>そかい</t>
    </rPh>
    <rPh sb="2" eb="4">
      <t>ほけん</t>
    </rPh>
    <phoneticPr fontId="1" type="Hiragana"/>
  </si>
  <si>
    <t>JR・智頭急行</t>
    <rPh sb="3" eb="5">
      <t>ちず</t>
    </rPh>
    <rPh sb="5" eb="7">
      <t>きゅうこう</t>
    </rPh>
    <phoneticPr fontId="1" type="Hiragana"/>
  </si>
  <si>
    <t>　　　　（　　　）　　　　</t>
  </si>
  <si>
    <t>代表者と体験者情報１が同一の場合はチェック</t>
    <rPh sb="0" eb="3">
      <t>だいひょうしゃ</t>
    </rPh>
    <rPh sb="4" eb="6">
      <t>たいけん</t>
    </rPh>
    <rPh sb="6" eb="7">
      <t>もの</t>
    </rPh>
    <rPh sb="7" eb="9">
      <t>じょうほう</t>
    </rPh>
    <rPh sb="11" eb="13">
      <t>どういつ</t>
    </rPh>
    <rPh sb="14" eb="16">
      <t>ばあい</t>
    </rPh>
    <phoneticPr fontId="1" type="Hiragana"/>
  </si>
  <si>
    <t>レンタカー</t>
  </si>
  <si>
    <t>佐賀</t>
    <rPh sb="0" eb="2">
      <t>さが</t>
    </rPh>
    <phoneticPr fontId="1" type="Hiragana"/>
  </si>
  <si>
    <t>その他</t>
    <rPh sb="2" eb="3">
      <t>た</t>
    </rPh>
    <phoneticPr fontId="1" type="Hiragana"/>
  </si>
  <si>
    <t>時</t>
    <rPh sb="0" eb="1">
      <t>じ</t>
    </rPh>
    <phoneticPr fontId="1" type="Hiragana"/>
  </si>
  <si>
    <t>　　感染防止に向けて、マスク・アルコールジェル・ティッシュ・ビニール袋等を準備しましょう。</t>
  </si>
  <si>
    <t>必要</t>
    <rPh sb="0" eb="2">
      <t>ひつよう</t>
    </rPh>
    <phoneticPr fontId="1" type="Hiragana"/>
  </si>
  <si>
    <t>観光</t>
    <rPh sb="0" eb="2">
      <t>かんこう</t>
    </rPh>
    <phoneticPr fontId="1" type="Hiragana"/>
  </si>
  <si>
    <t>研修</t>
    <rPh sb="0" eb="2">
      <t>けんしゅう</t>
    </rPh>
    <phoneticPr fontId="1" type="Hiragana"/>
  </si>
  <si>
    <t>視察</t>
    <rPh sb="0" eb="2">
      <t>しさつ</t>
    </rPh>
    <phoneticPr fontId="1" type="Hiragana"/>
  </si>
  <si>
    <t>　・トイレ使用前後は、消毒液で手指や触れた箇所などを消毒しましょう。</t>
  </si>
  <si>
    <t>夫婦</t>
    <rPh sb="0" eb="2">
      <t>ふうふ</t>
    </rPh>
    <phoneticPr fontId="1" type="Hiragana"/>
  </si>
  <si>
    <t>家族</t>
    <rPh sb="0" eb="2">
      <t>かぞく</t>
    </rPh>
    <phoneticPr fontId="1" type="Hiragana"/>
  </si>
  <si>
    <t>友人</t>
    <rPh sb="0" eb="2">
      <t>ゆうじん</t>
    </rPh>
    <phoneticPr fontId="1" type="Hiragana"/>
  </si>
  <si>
    <t>人</t>
    <rPh sb="0" eb="1">
      <t>ひと</t>
    </rPh>
    <phoneticPr fontId="1" type="Hiragana"/>
  </si>
  <si>
    <t>同僚</t>
    <rPh sb="0" eb="2">
      <t>どうりょう</t>
    </rPh>
    <phoneticPr fontId="1" type="Hiragana"/>
  </si>
  <si>
    <t>基本情報</t>
    <rPh sb="0" eb="2">
      <t>きほん</t>
    </rPh>
    <rPh sb="2" eb="4">
      <t>じょうほう</t>
    </rPh>
    <phoneticPr fontId="1" type="Hiragana"/>
  </si>
  <si>
    <t>中国地方</t>
  </si>
  <si>
    <t>代表者情報</t>
    <rPh sb="0" eb="3">
      <t>だいひょうしゃ</t>
    </rPh>
    <rPh sb="3" eb="5">
      <t>じょうほう</t>
    </rPh>
    <phoneticPr fontId="1" type="Hiragana"/>
  </si>
  <si>
    <t>ふりがな</t>
  </si>
  <si>
    <t>F A X</t>
  </si>
  <si>
    <t>電話番号</t>
    <rPh sb="0" eb="2">
      <t>でんわ</t>
    </rPh>
    <rPh sb="2" eb="4">
      <t>ばんごう</t>
    </rPh>
    <phoneticPr fontId="1" type="Hiragana"/>
  </si>
  <si>
    <t>住　　　所</t>
    <rPh sb="0" eb="1">
      <t>じゅう</t>
    </rPh>
    <rPh sb="4" eb="5">
      <t>ところ</t>
    </rPh>
    <phoneticPr fontId="1" type="Hiragana"/>
  </si>
  <si>
    <t>※チェックを入れてください。</t>
    <rPh sb="6" eb="7">
      <t>い</t>
    </rPh>
    <phoneticPr fontId="1" type="Hiragana"/>
  </si>
  <si>
    <t>様</t>
    <rPh sb="0" eb="1">
      <t>さま</t>
    </rPh>
    <phoneticPr fontId="1" type="Hiragana"/>
  </si>
  <si>
    <t>海外</t>
    <rPh sb="0" eb="2">
      <t>かいがい</t>
    </rPh>
    <phoneticPr fontId="1" type="Hiragana"/>
  </si>
  <si>
    <t>東京</t>
  </si>
  <si>
    <t>秋田</t>
  </si>
  <si>
    <t>智頭町内</t>
    <rPh sb="0" eb="2">
      <t>ちず</t>
    </rPh>
    <rPh sb="2" eb="4">
      <t>ちょうない</t>
    </rPh>
    <phoneticPr fontId="1" type="Hiragana"/>
  </si>
  <si>
    <t>人数</t>
    <rPh sb="0" eb="2">
      <t>にんずう</t>
    </rPh>
    <phoneticPr fontId="1" type="Hiragana"/>
  </si>
  <si>
    <t>兵庫</t>
    <rPh sb="0" eb="2">
      <t>ひょうご</t>
    </rPh>
    <phoneticPr fontId="1" type="Hiragana"/>
  </si>
  <si>
    <t>徳島</t>
    <rPh sb="0" eb="2">
      <t>とくしま</t>
    </rPh>
    <phoneticPr fontId="1" type="Hiragana"/>
  </si>
  <si>
    <t>栃木</t>
  </si>
  <si>
    <t>智頭町
までの
交通手段</t>
    <rPh sb="0" eb="3">
      <t>ちずちょう</t>
    </rPh>
    <rPh sb="8" eb="10">
      <t>こうつう</t>
    </rPh>
    <rPh sb="10" eb="12">
      <t>しゅだん</t>
    </rPh>
    <phoneticPr fontId="1" type="Hiragana"/>
  </si>
  <si>
    <t>九州・沖縄地方</t>
  </si>
  <si>
    <t>四国地方</t>
  </si>
  <si>
    <t>近畿地方</t>
  </si>
  <si>
    <t>中部地方</t>
  </si>
  <si>
    <t>関東地方</t>
    <rPh sb="0" eb="2">
      <t>かんとう</t>
    </rPh>
    <rPh sb="2" eb="4">
      <t>ちほう</t>
    </rPh>
    <phoneticPr fontId="1" type="Hiragana"/>
  </si>
  <si>
    <t>なし</t>
  </si>
  <si>
    <t>東北地方</t>
  </si>
  <si>
    <t>左の判定</t>
    <rPh sb="0" eb="1">
      <t>ひだり</t>
    </rPh>
    <rPh sb="2" eb="4">
      <t>はんてい</t>
    </rPh>
    <phoneticPr fontId="1" type="Hiragana"/>
  </si>
  <si>
    <t>智頭町森林セラピーお申込み用紙</t>
    <rPh sb="3" eb="5">
      <t>しんりん</t>
    </rPh>
    <phoneticPr fontId="1" type="Hiragana"/>
  </si>
  <si>
    <t>1日コース</t>
    <rPh sb="1" eb="2">
      <t>にち</t>
    </rPh>
    <phoneticPr fontId="1" type="Hiragana"/>
  </si>
  <si>
    <t>円</t>
    <rPh sb="0" eb="1">
      <t>えん</t>
    </rPh>
    <phoneticPr fontId="1" type="Hiragana"/>
  </si>
  <si>
    <t>現地（各セラピーロード等）までの送迎</t>
    <rPh sb="0" eb="2">
      <t>げんち</t>
    </rPh>
    <rPh sb="3" eb="4">
      <t>かく</t>
    </rPh>
    <rPh sb="11" eb="12">
      <t>とう</t>
    </rPh>
    <rPh sb="16" eb="18">
      <t>そうげい</t>
    </rPh>
    <phoneticPr fontId="1" type="Hiragana"/>
  </si>
  <si>
    <t>人</t>
    <rPh sb="0" eb="1">
      <t>にん</t>
    </rPh>
    <phoneticPr fontId="1" type="Hiragana"/>
  </si>
  <si>
    <t>福井</t>
    <rPh sb="0" eb="2">
      <t>ふくい</t>
    </rPh>
    <phoneticPr fontId="1" type="Hiragana"/>
  </si>
  <si>
    <t>三重</t>
    <rPh sb="0" eb="2">
      <t>みえ</t>
    </rPh>
    <phoneticPr fontId="1" type="Hiragana"/>
  </si>
  <si>
    <t>北海</t>
  </si>
  <si>
    <t>青森</t>
  </si>
  <si>
    <t>宮城</t>
  </si>
  <si>
    <t>山形</t>
  </si>
  <si>
    <t>福島</t>
  </si>
  <si>
    <t>茨城</t>
  </si>
  <si>
    <t>静岡</t>
    <rPh sb="0" eb="2">
      <t>しずおか</t>
    </rPh>
    <phoneticPr fontId="1" type="Hiragana"/>
  </si>
  <si>
    <t>　下記の記入例を参考に、希望する体験の詳細、ガイドに配慮してほしいこと等をご記入ください。都合により、必ずしもご希望に添えないことがあります。
　また、差支えなければ体験前後の大まかな行程をご記入ください。
【例１】智頭林業の歴史に興味があります。当日は地域の歴史の話などにも期待しています。
【例2】食事のアレルギーはありませんが、インバウンドのお客様連れで日本食に好き嫌いがあります。
【例３】小さい子どもがいるので、ネイチャーゲームも体験してみたいです。
【例４】午前9時に智頭駅到着し、行程概要は別紙行程表のとおりです。　</t>
    <rPh sb="1" eb="3">
      <t>かき</t>
    </rPh>
    <rPh sb="4" eb="6">
      <t>きにゅう</t>
    </rPh>
    <rPh sb="6" eb="7">
      <t>れい</t>
    </rPh>
    <rPh sb="8" eb="10">
      <t>さんこう</t>
    </rPh>
    <rPh sb="12" eb="14">
      <t>きぼう</t>
    </rPh>
    <rPh sb="83" eb="85">
      <t>たいけん</t>
    </rPh>
    <rPh sb="105" eb="106">
      <t>れい</t>
    </rPh>
    <rPh sb="110" eb="112">
      <t>りんぎょう</t>
    </rPh>
    <rPh sb="127" eb="129">
      <t>ちいき</t>
    </rPh>
    <rPh sb="130" eb="132">
      <t>れきし</t>
    </rPh>
    <rPh sb="133" eb="134">
      <t>はなし</t>
    </rPh>
    <rPh sb="138" eb="140">
      <t>きたい</t>
    </rPh>
    <rPh sb="148" eb="149">
      <t>れい</t>
    </rPh>
    <rPh sb="151" eb="153">
      <t>しょくじ</t>
    </rPh>
    <rPh sb="175" eb="177">
      <t>きゃくさま</t>
    </rPh>
    <rPh sb="177" eb="178">
      <t>づ</t>
    </rPh>
    <rPh sb="180" eb="183">
      <t>にほんしょく</t>
    </rPh>
    <rPh sb="184" eb="187">
      <t>すききら</t>
    </rPh>
    <rPh sb="196" eb="197">
      <t>れい</t>
    </rPh>
    <rPh sb="199" eb="200">
      <t>ちい</t>
    </rPh>
    <rPh sb="202" eb="203">
      <t>こ</t>
    </rPh>
    <rPh sb="220" eb="222">
      <t>たいけん</t>
    </rPh>
    <rPh sb="232" eb="233">
      <t>れい</t>
    </rPh>
    <rPh sb="252" eb="254">
      <t>べっし</t>
    </rPh>
    <rPh sb="254" eb="256">
      <t>こうてい</t>
    </rPh>
    <rPh sb="256" eb="257">
      <t>ひょう</t>
    </rPh>
    <phoneticPr fontId="1" type="Hiragana"/>
  </si>
  <si>
    <t>群馬</t>
  </si>
  <si>
    <t>割引</t>
    <rPh sb="0" eb="2">
      <t>わりびき</t>
    </rPh>
    <phoneticPr fontId="1" type="Hiragana"/>
  </si>
  <si>
    <t>埼玉</t>
  </si>
  <si>
    <t>鹿児島</t>
    <rPh sb="0" eb="3">
      <t>かごしま</t>
    </rPh>
    <phoneticPr fontId="1" type="Hiragana"/>
  </si>
  <si>
    <t>千葉</t>
  </si>
  <si>
    <t>神奈川</t>
    <rPh sb="0" eb="3">
      <t>かながわ</t>
    </rPh>
    <phoneticPr fontId="1" type="Hiragana"/>
  </si>
  <si>
    <t>体験者情報２</t>
    <rPh sb="0" eb="2">
      <t>たいけん</t>
    </rPh>
    <rPh sb="2" eb="3">
      <t>もの</t>
    </rPh>
    <rPh sb="3" eb="5">
      <t>じょうほう</t>
    </rPh>
    <phoneticPr fontId="1" type="Hiragana"/>
  </si>
  <si>
    <t>半日コース</t>
    <rPh sb="0" eb="2">
      <t>はんにち</t>
    </rPh>
    <phoneticPr fontId="1" type="Hiragana"/>
  </si>
  <si>
    <t>新潟</t>
    <rPh sb="0" eb="2">
      <t>にいがた</t>
    </rPh>
    <phoneticPr fontId="1" type="Hiragana"/>
  </si>
  <si>
    <t>山梨</t>
    <rPh sb="0" eb="2">
      <t>やまなし</t>
    </rPh>
    <phoneticPr fontId="1" type="Hiragana"/>
  </si>
  <si>
    <t>智頭町森林セラピーお申込み用紙</t>
    <rPh sb="0" eb="3">
      <t>ちずちょう</t>
    </rPh>
    <rPh sb="3" eb="5">
      <t>しんりん</t>
    </rPh>
    <rPh sb="10" eb="12">
      <t>もうしこ</t>
    </rPh>
    <rPh sb="13" eb="15">
      <t>ようし</t>
    </rPh>
    <phoneticPr fontId="1" type="Hiragana"/>
  </si>
  <si>
    <t>長野</t>
    <rPh sb="0" eb="2">
      <t>ながの</t>
    </rPh>
    <phoneticPr fontId="1" type="Hiragana"/>
  </si>
  <si>
    <t>富山</t>
    <rPh sb="0" eb="2">
      <t>とやま</t>
    </rPh>
    <phoneticPr fontId="1" type="Hiragana"/>
  </si>
  <si>
    <t>　荒天等による内容変更の場合には、代表者へ連絡をいたします。</t>
    <rPh sb="1" eb="3">
      <t>こうてん</t>
    </rPh>
    <rPh sb="3" eb="4">
      <t>とう</t>
    </rPh>
    <rPh sb="7" eb="9">
      <t>ないよう</t>
    </rPh>
    <rPh sb="9" eb="11">
      <t>へんこう</t>
    </rPh>
    <rPh sb="12" eb="14">
      <t>ばあい</t>
    </rPh>
    <rPh sb="17" eb="20">
      <t>だいひょうしゃ</t>
    </rPh>
    <rPh sb="21" eb="23">
      <t>れんらく</t>
    </rPh>
    <phoneticPr fontId="1" type="Hiragana"/>
  </si>
  <si>
    <t>石川</t>
    <rPh sb="0" eb="2">
      <t>いしかわ</t>
    </rPh>
    <phoneticPr fontId="1" type="Hiragana"/>
  </si>
  <si>
    <t>岐阜</t>
    <rPh sb="0" eb="2">
      <t>ぎふ</t>
    </rPh>
    <phoneticPr fontId="1" type="Hiragana"/>
  </si>
  <si>
    <t>愛知</t>
    <rPh sb="0" eb="2">
      <t>あいち</t>
    </rPh>
    <phoneticPr fontId="1" type="Hiragana"/>
  </si>
  <si>
    <t>滋賀</t>
    <rPh sb="0" eb="2">
      <t>しが</t>
    </rPh>
    <phoneticPr fontId="1" type="Hiragana"/>
  </si>
  <si>
    <t>京都</t>
    <rPh sb="0" eb="2">
      <t>きょうと</t>
    </rPh>
    <phoneticPr fontId="1" type="Hiragana"/>
  </si>
  <si>
    <t xml:space="preserve"> 詳しくは「服装・ご準備いただくもの（https://www1.town.chizu.tottori.jp/chizu/sanson_saisei/therapy/beginner/attention/）」をご確認ください。</t>
    <rPh sb="1" eb="2">
      <t>くわ</t>
    </rPh>
    <rPh sb="6" eb="8">
      <t>ふくそう</t>
    </rPh>
    <rPh sb="10" eb="12">
      <t>じゅんび</t>
    </rPh>
    <rPh sb="105" eb="107">
      <t>かくにん</t>
    </rPh>
    <phoneticPr fontId="1" type="Hiragana"/>
  </si>
  <si>
    <t>大阪</t>
    <rPh sb="0" eb="2">
      <t>おおさか</t>
    </rPh>
    <phoneticPr fontId="1" type="Hiragana"/>
  </si>
  <si>
    <t>奈良</t>
    <rPh sb="0" eb="2">
      <t>なら</t>
    </rPh>
    <phoneticPr fontId="1" type="Hiragana"/>
  </si>
  <si>
    <t>和歌山</t>
    <rPh sb="0" eb="3">
      <t>わかやま</t>
    </rPh>
    <phoneticPr fontId="1" type="Hiragana"/>
  </si>
  <si>
    <t>鳥取（智頭町以外）</t>
    <rPh sb="0" eb="2">
      <t>とっとり</t>
    </rPh>
    <rPh sb="3" eb="6">
      <t>ちずちょう</t>
    </rPh>
    <rPh sb="6" eb="8">
      <t>いがい</t>
    </rPh>
    <phoneticPr fontId="1" type="Hiragana"/>
  </si>
  <si>
    <t>島根</t>
    <rPh sb="0" eb="2">
      <t>しまね</t>
    </rPh>
    <phoneticPr fontId="1" type="Hiragana"/>
  </si>
  <si>
    <t>岡山</t>
    <rPh sb="0" eb="2">
      <t>おかやま</t>
    </rPh>
    <phoneticPr fontId="1" type="Hiragana"/>
  </si>
  <si>
    <t>広島</t>
    <rPh sb="0" eb="2">
      <t>ひろしま</t>
    </rPh>
    <phoneticPr fontId="1" type="Hiragana"/>
  </si>
  <si>
    <t>香川</t>
    <rPh sb="0" eb="2">
      <t>かがわ</t>
    </rPh>
    <phoneticPr fontId="1" type="Hiragana"/>
  </si>
  <si>
    <t>高知</t>
    <rPh sb="0" eb="2">
      <t>こうち</t>
    </rPh>
    <phoneticPr fontId="1" type="Hiragana"/>
  </si>
  <si>
    <t>福岡</t>
    <rPh sb="0" eb="2">
      <t>ふくおか</t>
    </rPh>
    <phoneticPr fontId="1" type="Hiragana"/>
  </si>
  <si>
    <t>大分</t>
    <rPh sb="0" eb="2">
      <t>だいぶ</t>
    </rPh>
    <phoneticPr fontId="1" type="Hiragana"/>
  </si>
  <si>
    <t>未加入</t>
    <rPh sb="0" eb="3">
      <t>みかにゅう</t>
    </rPh>
    <phoneticPr fontId="1" type="Hiragana"/>
  </si>
  <si>
    <t>宮崎</t>
    <rPh sb="0" eb="2">
      <t>みやざき</t>
    </rPh>
    <phoneticPr fontId="1" type="Hiragana"/>
  </si>
  <si>
    <t>智頭町疎開保険制度利用</t>
    <rPh sb="0" eb="3">
      <t>ちずちょう</t>
    </rPh>
    <rPh sb="3" eb="5">
      <t>そかい</t>
    </rPh>
    <rPh sb="5" eb="7">
      <t>ほけん</t>
    </rPh>
    <rPh sb="7" eb="9">
      <t>せいど</t>
    </rPh>
    <rPh sb="9" eb="11">
      <t>りよう</t>
    </rPh>
    <phoneticPr fontId="1" type="Hiragana"/>
  </si>
  <si>
    <t>沖縄</t>
    <rPh sb="0" eb="2">
      <t>おきなわ</t>
    </rPh>
    <phoneticPr fontId="1" type="Hiragana"/>
  </si>
  <si>
    <t>その他要望</t>
    <rPh sb="2" eb="3">
      <t>た</t>
    </rPh>
    <rPh sb="3" eb="5">
      <t>ようぼう</t>
    </rPh>
    <phoneticPr fontId="1" type="Hiragana"/>
  </si>
  <si>
    <t>生年月日</t>
    <rPh sb="0" eb="2">
      <t>せいねん</t>
    </rPh>
    <rPh sb="2" eb="4">
      <t>がっぴ</t>
    </rPh>
    <phoneticPr fontId="1" type="Hiragana"/>
  </si>
  <si>
    <t>検索値</t>
    <rPh sb="0" eb="2">
      <t>けんさく</t>
    </rPh>
    <rPh sb="2" eb="3">
      <t>あたい</t>
    </rPh>
    <phoneticPr fontId="1" type="Hiragana"/>
  </si>
  <si>
    <t>区分</t>
    <rPh sb="0" eb="2">
      <t>くぶん</t>
    </rPh>
    <phoneticPr fontId="1" type="Hiragana"/>
  </si>
  <si>
    <t>金額</t>
    <rPh sb="0" eb="2">
      <t>きんがく</t>
    </rPh>
    <phoneticPr fontId="1" type="Hiragana"/>
  </si>
  <si>
    <t>合計金額</t>
    <rPh sb="0" eb="2">
      <t>ごうけい</t>
    </rPh>
    <rPh sb="2" eb="4">
      <t>きんがく</t>
    </rPh>
    <phoneticPr fontId="1" type="Hiragana"/>
  </si>
  <si>
    <t>割引人数</t>
    <rPh sb="0" eb="2">
      <t>わりびき</t>
    </rPh>
    <rPh sb="2" eb="4">
      <t>にんずう</t>
    </rPh>
    <phoneticPr fontId="1" type="Hiragana"/>
  </si>
  <si>
    <t>性別</t>
    <rPh sb="0" eb="2">
      <t>せいべつ</t>
    </rPh>
    <phoneticPr fontId="1" type="Hiragana"/>
  </si>
  <si>
    <t>女</t>
    <rPh sb="0" eb="1">
      <t>おんな</t>
    </rPh>
    <phoneticPr fontId="1" type="Hiragana"/>
  </si>
  <si>
    <t>利用する</t>
    <rPh sb="0" eb="2">
      <t>りよう</t>
    </rPh>
    <phoneticPr fontId="1" type="Hiragana"/>
  </si>
  <si>
    <t>１日コース　標準所要時間約６時間</t>
    <rPh sb="0" eb="2">
      <t>いちにち</t>
    </rPh>
    <rPh sb="6" eb="8">
      <t>ひょうじゅん</t>
    </rPh>
    <rPh sb="8" eb="10">
      <t>しょよう</t>
    </rPh>
    <rPh sb="10" eb="12">
      <t>じかん</t>
    </rPh>
    <rPh sb="12" eb="13">
      <t>やく</t>
    </rPh>
    <rPh sb="14" eb="16">
      <t>じかん</t>
    </rPh>
    <phoneticPr fontId="1" type="Hiragana"/>
  </si>
  <si>
    <t>年齢</t>
    <rPh sb="0" eb="2">
      <t>ねんれい</t>
    </rPh>
    <phoneticPr fontId="1" type="Hiragana"/>
  </si>
  <si>
    <t>歳</t>
    <rPh sb="0" eb="1">
      <t>さい</t>
    </rPh>
    <phoneticPr fontId="1" type="Hiragana"/>
  </si>
  <si>
    <t>詳細（</t>
    <rPh sb="0" eb="2">
      <t>しょうさい</t>
    </rPh>
    <phoneticPr fontId="1" type="Hiragana"/>
  </si>
  <si>
    <t>アレルギー</t>
  </si>
  <si>
    <t>あり</t>
  </si>
  <si>
    <t>ふるさと納税チケット利用</t>
    <rPh sb="4" eb="6">
      <t>のうぜい</t>
    </rPh>
    <rPh sb="10" eb="12">
      <t>りよう</t>
    </rPh>
    <phoneticPr fontId="1" type="Hiragana"/>
  </si>
  <si>
    <t>民泊回数</t>
    <rPh sb="0" eb="2">
      <t>みんぱく</t>
    </rPh>
    <rPh sb="2" eb="4">
      <t>かいすう</t>
    </rPh>
    <phoneticPr fontId="1" type="Hiragana"/>
  </si>
  <si>
    <t>初めて</t>
    <rPh sb="0" eb="1">
      <t>はじ</t>
    </rPh>
    <phoneticPr fontId="1" type="Hiragana"/>
  </si>
  <si>
    <t>リピーター</t>
  </si>
  <si>
    <t>回</t>
    <rPh sb="0" eb="1">
      <t>かい</t>
    </rPh>
    <phoneticPr fontId="1" type="Hiragana"/>
  </si>
  <si>
    <t>-</t>
  </si>
  <si>
    <t>セラピー弁当</t>
    <rPh sb="4" eb="6">
      <t>べんとう</t>
    </rPh>
    <phoneticPr fontId="1" type="Hiragana"/>
  </si>
  <si>
    <t>※別途材料費等がかかります。</t>
  </si>
  <si>
    <t>血液型</t>
    <rPh sb="0" eb="3">
      <t>けつえきがた</t>
    </rPh>
    <phoneticPr fontId="1" type="Hiragana"/>
  </si>
  <si>
    <t>おにぎり弁当　1個　500円</t>
    <rPh sb="4" eb="6">
      <t>べんとう</t>
    </rPh>
    <rPh sb="8" eb="9">
      <t>こ</t>
    </rPh>
    <rPh sb="13" eb="14">
      <t>えん</t>
    </rPh>
    <phoneticPr fontId="1" type="Hiragana"/>
  </si>
  <si>
    <t>分頃</t>
    <rPh sb="0" eb="1">
      <t>ふん</t>
    </rPh>
    <rPh sb="1" eb="2">
      <t>ごろ</t>
    </rPh>
    <phoneticPr fontId="1" type="Hiragana"/>
  </si>
  <si>
    <t>※複数の選択肢にチェックがあります。</t>
    <rPh sb="1" eb="3">
      <t>ふくすう</t>
    </rPh>
    <rPh sb="4" eb="7">
      <t>せんたくし</t>
    </rPh>
    <phoneticPr fontId="1" type="Hiragana"/>
  </si>
  <si>
    <t>※代表者と同じ※</t>
    <rPh sb="1" eb="4">
      <t>だいひょうしゃ</t>
    </rPh>
    <rPh sb="5" eb="6">
      <t>おな</t>
    </rPh>
    <phoneticPr fontId="1" type="Hiragana"/>
  </si>
  <si>
    <t>　　内容を確認した。</t>
    <rPh sb="2" eb="4">
      <t>ないよう</t>
    </rPh>
    <rPh sb="5" eb="7">
      <t>かくにん</t>
    </rPh>
    <phoneticPr fontId="1" type="Hiragana"/>
  </si>
  <si>
    <t>体調面についてのご注意事項</t>
    <rPh sb="0" eb="3">
      <t>たいちょうめん</t>
    </rPh>
    <rPh sb="9" eb="11">
      <t>ちゅうい</t>
    </rPh>
    <rPh sb="11" eb="13">
      <t>じこう</t>
    </rPh>
    <phoneticPr fontId="1" type="Hiragana"/>
  </si>
  <si>
    <t>新型コロナウイルス感染症対策について</t>
    <rPh sb="0" eb="2">
      <t>しんがた</t>
    </rPh>
    <rPh sb="9" eb="12">
      <t>かんせんしょう</t>
    </rPh>
    <rPh sb="12" eb="14">
      <t>たいさく</t>
    </rPh>
    <phoneticPr fontId="1" type="Hiragana"/>
  </si>
  <si>
    <t>体験等料金</t>
    <rPh sb="0" eb="2">
      <t>たいけん</t>
    </rPh>
    <rPh sb="2" eb="3">
      <t>とう</t>
    </rPh>
    <rPh sb="3" eb="5">
      <t>りょうきん</t>
    </rPh>
    <phoneticPr fontId="1" type="Hiragana"/>
  </si>
  <si>
    <t>個人情報保護方針</t>
    <rPh sb="0" eb="2">
      <t>こじん</t>
    </rPh>
    <rPh sb="2" eb="4">
      <t>じょうほう</t>
    </rPh>
    <rPh sb="4" eb="6">
      <t>ほご</t>
    </rPh>
    <rPh sb="6" eb="8">
      <t>ほうしん</t>
    </rPh>
    <phoneticPr fontId="1" type="Hiragana"/>
  </si>
  <si>
    <r>
      <t>下記の注意事項等をご一読いただき、下部の</t>
    </r>
    <r>
      <rPr>
        <b/>
        <sz val="11"/>
        <color theme="1"/>
        <rFont val="BIZ UDPゴシック"/>
      </rPr>
      <t>□</t>
    </r>
    <r>
      <rPr>
        <sz val="11"/>
        <color theme="1"/>
        <rFont val="BIZ UDPゴシック"/>
      </rPr>
      <t>にチェックを入れてください。</t>
    </r>
    <rPh sb="0" eb="2">
      <t>かき</t>
    </rPh>
    <rPh sb="3" eb="5">
      <t>ちゅうい</t>
    </rPh>
    <rPh sb="5" eb="7">
      <t>じこう</t>
    </rPh>
    <rPh sb="7" eb="8">
      <t>とう</t>
    </rPh>
    <rPh sb="10" eb="12">
      <t>いちどく</t>
    </rPh>
    <rPh sb="17" eb="19">
      <t>かぶ</t>
    </rPh>
    <rPh sb="27" eb="28">
      <t>い</t>
    </rPh>
    <phoneticPr fontId="1" type="Hiragana"/>
  </si>
  <si>
    <t>所　　属</t>
    <rPh sb="0" eb="1">
      <t>しょ</t>
    </rPh>
    <rPh sb="3" eb="4">
      <t>ぞく</t>
    </rPh>
    <phoneticPr fontId="1" type="Hiragana"/>
  </si>
  <si>
    <t>※割引額が適用されています。</t>
    <rPh sb="1" eb="4">
      <t>わりびきがく</t>
    </rPh>
    <rPh sb="5" eb="7">
      <t>てきよう</t>
    </rPh>
    <phoneticPr fontId="1" type="Hiragana"/>
  </si>
  <si>
    <t>s</t>
  </si>
  <si>
    <t>お申込用紙『その他ご要望』欄について</t>
    <rPh sb="1" eb="3">
      <t>もうしこみ</t>
    </rPh>
    <rPh sb="3" eb="5">
      <t>ようし</t>
    </rPh>
    <rPh sb="8" eb="9">
      <t>た</t>
    </rPh>
    <rPh sb="10" eb="12">
      <t>ようぼう</t>
    </rPh>
    <rPh sb="13" eb="14">
      <t>らん</t>
    </rPh>
    <phoneticPr fontId="1" type="Hiragana"/>
  </si>
  <si>
    <t>交通手段</t>
    <rPh sb="0" eb="2">
      <t>こうつう</t>
    </rPh>
    <rPh sb="2" eb="4">
      <t>しゅだん</t>
    </rPh>
    <phoneticPr fontId="1" type="Hiragana"/>
  </si>
  <si>
    <t>関係性</t>
    <rPh sb="0" eb="3">
      <t>かんけいせい</t>
    </rPh>
    <phoneticPr fontId="1" type="Hiragana"/>
  </si>
  <si>
    <t>同一人物</t>
    <rPh sb="0" eb="2">
      <t>どういつ</t>
    </rPh>
    <rPh sb="2" eb="4">
      <t>じんぶつ</t>
    </rPh>
    <phoneticPr fontId="1" type="Hiragana"/>
  </si>
  <si>
    <t>※任意の様式でかまいませんので、別途体験前後の工程をお知らせください。</t>
    <rPh sb="1" eb="3">
      <t>にんい</t>
    </rPh>
    <rPh sb="4" eb="6">
      <t>ようしき</t>
    </rPh>
    <rPh sb="16" eb="18">
      <t>べっと</t>
    </rPh>
    <rPh sb="18" eb="20">
      <t>たいけん</t>
    </rPh>
    <rPh sb="20" eb="22">
      <t>ぜんご</t>
    </rPh>
    <rPh sb="23" eb="25">
      <t>こうてい</t>
    </rPh>
    <rPh sb="27" eb="28">
      <t>し</t>
    </rPh>
    <phoneticPr fontId="1" type="Hiragana"/>
  </si>
  <si>
    <t>アレルギー有無</t>
    <rPh sb="5" eb="7">
      <t>うむ</t>
    </rPh>
    <phoneticPr fontId="1" type="Hiragana"/>
  </si>
  <si>
    <t>ふるさと納税</t>
    <rPh sb="4" eb="6">
      <t>のうぜい</t>
    </rPh>
    <phoneticPr fontId="1" type="Hiragana"/>
  </si>
  <si>
    <t>おにぎり弁当</t>
    <rPh sb="4" eb="6">
      <t>べんとう</t>
    </rPh>
    <phoneticPr fontId="1" type="Hiragana"/>
  </si>
  <si>
    <t>山歩き</t>
    <rPh sb="0" eb="2">
      <t>やまある</t>
    </rPh>
    <phoneticPr fontId="1" type="Hiragana"/>
  </si>
  <si>
    <t>○安心して森林セラピーを体験いただくための対策</t>
    <rPh sb="5" eb="7">
      <t>しんりん</t>
    </rPh>
    <rPh sb="12" eb="14">
      <t>たいけん</t>
    </rPh>
    <phoneticPr fontId="1" type="Hiragana"/>
  </si>
  <si>
    <t>　・体調不良時の体験は控えましょう。</t>
    <rPh sb="8" eb="10">
      <t>たいけん</t>
    </rPh>
    <phoneticPr fontId="1" type="Hiragana"/>
  </si>
  <si>
    <t>　下記のような症状がある場合は、無理せず体験を中止しましょう。</t>
    <rPh sb="16" eb="18">
      <t>むり</t>
    </rPh>
    <rPh sb="20" eb="22">
      <t>たいけん</t>
    </rPh>
    <phoneticPr fontId="1" type="Hiragana"/>
  </si>
  <si>
    <t>　・体験前に万全な準備をしましょう。</t>
  </si>
  <si>
    <t>　・体験中は、ガイドの指示に従い、密閉・密集・密接な状態にならないよう注意しましょう。</t>
  </si>
  <si>
    <t>疎開保険加入者・ふるさと納税者がいる場合はチェック</t>
    <rPh sb="0" eb="2">
      <t>そかい</t>
    </rPh>
    <rPh sb="2" eb="4">
      <t>ほけん</t>
    </rPh>
    <rPh sb="4" eb="7">
      <t>かにゅうしゃ</t>
    </rPh>
    <rPh sb="12" eb="15">
      <t>のうぜいしゃ</t>
    </rPh>
    <rPh sb="18" eb="20">
      <t>ばあい</t>
    </rPh>
    <phoneticPr fontId="1" type="Hiragana"/>
  </si>
  <si>
    <t>　・受付時の検温や問診にご協力をお願いします。</t>
  </si>
  <si>
    <t>　森林セラピーを安全に楽しんでいただくため、心筋梗塞や気管支喘息、てんかん、体験前２週間以内のアナフィラキシーショック等の既往がある方は、ご自身の責任のもとで普段服用している薬をご持参いただき、参加そのものに不安があるときは、かかりつけ医にご相談ください。</t>
    <rPh sb="1" eb="3">
      <t>しんりん</t>
    </rPh>
    <rPh sb="38" eb="41">
      <t>たいけんまえ</t>
    </rPh>
    <rPh sb="81" eb="83">
      <t>ふくよう</t>
    </rPh>
    <rPh sb="97" eb="99">
      <t>さんか</t>
    </rPh>
    <phoneticPr fontId="1" type="Hiragana"/>
  </si>
  <si>
    <t>森林セラピー全般のご注意事項</t>
    <rPh sb="0" eb="2">
      <t>しんりん</t>
    </rPh>
    <rPh sb="6" eb="8">
      <t>ぜんぱん</t>
    </rPh>
    <rPh sb="10" eb="12">
      <t>ちゅうい</t>
    </rPh>
    <rPh sb="12" eb="14">
      <t>じこう</t>
    </rPh>
    <phoneticPr fontId="1" type="Hiragana"/>
  </si>
  <si>
    <t>・森林セラピーの効果は個人差があります。</t>
  </si>
  <si>
    <t>・服装・くつ等は山に入るのに適したものでお願いします。</t>
  </si>
  <si>
    <t>・コース内の植物等は採取禁止となっております。</t>
  </si>
  <si>
    <t>・ゴミは、エリア内に捨てないでお持ち帰りください。</t>
  </si>
  <si>
    <t>※下記にご記入いただいた情報は、いずれも智頭町森のガイドに共有されます。</t>
    <rPh sb="1" eb="3">
      <t>かき</t>
    </rPh>
    <rPh sb="5" eb="7">
      <t>きにゅう</t>
    </rPh>
    <rPh sb="12" eb="14">
      <t>じょうほう</t>
    </rPh>
    <rPh sb="20" eb="23">
      <t>ちずちょう</t>
    </rPh>
    <rPh sb="23" eb="24">
      <t>もり</t>
    </rPh>
    <rPh sb="29" eb="31">
      <t>きょうゆう</t>
    </rPh>
    <phoneticPr fontId="1" type="Hiragana"/>
  </si>
  <si>
    <t>体験希望日</t>
    <rPh sb="0" eb="2">
      <t>たいけん</t>
    </rPh>
    <rPh sb="2" eb="5">
      <t>きぼうび</t>
    </rPh>
    <phoneticPr fontId="1" type="Hiragana"/>
  </si>
  <si>
    <t>体験コース</t>
    <rPh sb="0" eb="2">
      <t>たいけん</t>
    </rPh>
    <phoneticPr fontId="1" type="Hiragana"/>
  </si>
  <si>
    <t>※申込みは体験希望日の10日前までにお願いします。</t>
    <rPh sb="1" eb="3">
      <t>もうしこ</t>
    </rPh>
    <rPh sb="5" eb="7">
      <t>たいけん</t>
    </rPh>
    <rPh sb="7" eb="9">
      <t>きぼう</t>
    </rPh>
    <rPh sb="9" eb="10">
      <t>び</t>
    </rPh>
    <rPh sb="13" eb="14">
      <t>にち</t>
    </rPh>
    <rPh sb="14" eb="15">
      <t>まえ</t>
    </rPh>
    <rPh sb="19" eb="20">
      <t>ねが</t>
    </rPh>
    <phoneticPr fontId="1" type="Hiragana"/>
  </si>
  <si>
    <t>お客様同士のご関係</t>
    <rPh sb="1" eb="3">
      <t>きゃくさま</t>
    </rPh>
    <rPh sb="3" eb="5">
      <t>どうし</t>
    </rPh>
    <rPh sb="7" eb="9">
      <t>かんけい</t>
    </rPh>
    <phoneticPr fontId="1" type="Hiragana"/>
  </si>
  <si>
    <t>体験目的</t>
    <rPh sb="0" eb="2">
      <t>たいけん</t>
    </rPh>
    <rPh sb="2" eb="4">
      <t>もくてき</t>
    </rPh>
    <phoneticPr fontId="1" type="Hiragana"/>
  </si>
  <si>
    <t>リラックス</t>
  </si>
  <si>
    <t>メンタルヘルス</t>
  </si>
  <si>
    <t>芦津セラピーロード</t>
    <rPh sb="0" eb="2">
      <t>あしず</t>
    </rPh>
    <phoneticPr fontId="1" type="Hiragana"/>
  </si>
  <si>
    <t>こもれびの森</t>
    <rPh sb="5" eb="6">
      <t>もり</t>
    </rPh>
    <phoneticPr fontId="1" type="Hiragana"/>
  </si>
  <si>
    <t>天木森林公園コース</t>
    <rPh sb="0" eb="2">
      <t>あまぎ</t>
    </rPh>
    <rPh sb="2" eb="4">
      <t>しんりん</t>
    </rPh>
    <rPh sb="4" eb="6">
      <t>こうえん</t>
    </rPh>
    <phoneticPr fontId="1" type="Hiragana"/>
  </si>
  <si>
    <t>横瀬渓谷コース</t>
    <rPh sb="0" eb="2">
      <t>よこせ</t>
    </rPh>
    <rPh sb="2" eb="4">
      <t>けいこく</t>
    </rPh>
    <phoneticPr fontId="1" type="Hiragana"/>
  </si>
  <si>
    <t>ガイド１人につき６人まで　１３，０００円</t>
    <rPh sb="4" eb="5">
      <t>ひと</t>
    </rPh>
    <rPh sb="9" eb="10">
      <t>にん</t>
    </rPh>
    <rPh sb="19" eb="20">
      <t>えん</t>
    </rPh>
    <phoneticPr fontId="1" type="Hiragana"/>
  </si>
  <si>
    <t>募集型イベント等参加の場合はチェック</t>
    <rPh sb="0" eb="2">
      <t>ぼしゅう</t>
    </rPh>
    <rPh sb="2" eb="3">
      <t>がた</t>
    </rPh>
    <rPh sb="7" eb="8">
      <t>とう</t>
    </rPh>
    <rPh sb="8" eb="10">
      <t>さんか</t>
    </rPh>
    <rPh sb="11" eb="13">
      <t>ばあい</t>
    </rPh>
    <phoneticPr fontId="1" type="Hiragana"/>
  </si>
  <si>
    <t>体験場所</t>
    <rPh sb="0" eb="2">
      <t>たいけん</t>
    </rPh>
    <rPh sb="2" eb="4">
      <t>ばしょ</t>
    </rPh>
    <phoneticPr fontId="1" type="Hiragana"/>
  </si>
  <si>
    <t>ココロのバランスチェック　1人500円</t>
    <rPh sb="14" eb="15">
      <t>ひと</t>
    </rPh>
    <rPh sb="18" eb="19">
      <t>えん</t>
    </rPh>
    <phoneticPr fontId="1" type="Hiragana"/>
  </si>
  <si>
    <t>サンドウィッチ弁当　1個　800円</t>
    <rPh sb="7" eb="9">
      <t>べんとう</t>
    </rPh>
    <rPh sb="11" eb="12">
      <t>こ</t>
    </rPh>
    <rPh sb="16" eb="17">
      <t>えん</t>
    </rPh>
    <phoneticPr fontId="1" type="Hiragana"/>
  </si>
  <si>
    <t>個</t>
    <rPh sb="0" eb="1">
      <t>こ</t>
    </rPh>
    <phoneticPr fontId="1" type="Hiragana"/>
  </si>
  <si>
    <t>オプション</t>
  </si>
  <si>
    <t>疎開保険等</t>
    <rPh sb="0" eb="2">
      <t>そかい</t>
    </rPh>
    <rPh sb="2" eb="4">
      <t>ほけん</t>
    </rPh>
    <rPh sb="4" eb="5">
      <t>とう</t>
    </rPh>
    <phoneticPr fontId="1" type="Hiragana"/>
  </si>
  <si>
    <t>ココロのバランスチェック</t>
  </si>
  <si>
    <t>サンドウィッチ弁当</t>
    <rPh sb="7" eb="9">
      <t>べんとう</t>
    </rPh>
    <phoneticPr fontId="1" type="Hiragana"/>
  </si>
  <si>
    <t>体験者情報１</t>
    <rPh sb="0" eb="2">
      <t>たいけん</t>
    </rPh>
    <rPh sb="2" eb="3">
      <t>もの</t>
    </rPh>
    <rPh sb="3" eb="5">
      <t>じょうほう</t>
    </rPh>
    <phoneticPr fontId="1" type="Hiragana"/>
  </si>
  <si>
    <t>・虫除け（無臭）や日焼け対策、常備薬等は各自でご用意ください。</t>
    <rPh sb="1" eb="3">
      <t>むしよ</t>
    </rPh>
    <rPh sb="5" eb="7">
      <t>むしゅう</t>
    </rPh>
    <rPh sb="9" eb="11">
      <t>ひや</t>
    </rPh>
    <rPh sb="12" eb="14">
      <t>たいさく</t>
    </rPh>
    <rPh sb="15" eb="18">
      <t>じょうびやく</t>
    </rPh>
    <rPh sb="18" eb="19">
      <t>とう</t>
    </rPh>
    <rPh sb="20" eb="22">
      <t>かくじ</t>
    </rPh>
    <rPh sb="24" eb="26">
      <t>ようい</t>
    </rPh>
    <phoneticPr fontId="1" type="Hiragana"/>
  </si>
  <si>
    <t>・セラピーロード内は携帯電話の電波が入りにくいところがありますので、ご了承ください。</t>
    <rPh sb="8" eb="9">
      <t>ない</t>
    </rPh>
    <rPh sb="10" eb="12">
      <t>けいたい</t>
    </rPh>
    <rPh sb="12" eb="14">
      <t>でんわ</t>
    </rPh>
    <rPh sb="15" eb="17">
      <t>でんぱ</t>
    </rPh>
    <rPh sb="18" eb="19">
      <t>はい</t>
    </rPh>
    <rPh sb="35" eb="37">
      <t>りょうしょう</t>
    </rPh>
    <phoneticPr fontId="1" type="Hiragana"/>
  </si>
  <si>
    <t>・重要器官系（呼吸器系・循環器系・神経系）に既往歴はありませんか？</t>
  </si>
  <si>
    <t>※お弁当のご注文は5個以上から承ります。</t>
    <rPh sb="2" eb="4">
      <t>べんとう</t>
    </rPh>
    <rPh sb="6" eb="8">
      <t>ちゅうもん</t>
    </rPh>
    <rPh sb="10" eb="11">
      <t>こ</t>
    </rPh>
    <rPh sb="11" eb="13">
      <t>いじょう</t>
    </rPh>
    <rPh sb="15" eb="16">
      <t>うけたまわ</t>
    </rPh>
    <phoneticPr fontId="1" type="Hiragana"/>
  </si>
  <si>
    <t>申込日・体験希望日は西暦を記入してください。</t>
    <rPh sb="0" eb="3">
      <t>もうしこみび</t>
    </rPh>
    <rPh sb="4" eb="6">
      <t>たいけん</t>
    </rPh>
    <rPh sb="6" eb="9">
      <t>きぼうび</t>
    </rPh>
    <rPh sb="10" eb="12">
      <t>せいれき</t>
    </rPh>
    <rPh sb="13" eb="15">
      <t>きにゅう</t>
    </rPh>
    <phoneticPr fontId="1" type="Hiragana"/>
  </si>
  <si>
    <t>申込日</t>
    <rPh sb="0" eb="3">
      <t>もうしこみび</t>
    </rPh>
    <phoneticPr fontId="1" type="Hiragana"/>
  </si>
  <si>
    <t>年齢による参加条件</t>
    <rPh sb="0" eb="2">
      <t>ねんれい</t>
    </rPh>
    <rPh sb="5" eb="7">
      <t>さんか</t>
    </rPh>
    <rPh sb="7" eb="9">
      <t>じょうけん</t>
    </rPh>
    <phoneticPr fontId="1" type="Hiragana"/>
  </si>
  <si>
    <t>参加対象年齢は10歳以上です。小学生の参加には、保護者の同伴をお願いします。</t>
  </si>
  <si>
    <t>10歳未満の参加は、保護責任者が当日の全行程で適切な保護が可能な場合に限ります。</t>
  </si>
  <si>
    <t>・コース、料金のご案内</t>
    <rPh sb="5" eb="7">
      <t>りょうきん</t>
    </rPh>
    <rPh sb="9" eb="11">
      <t>あんない</t>
    </rPh>
    <phoneticPr fontId="1" type="Hiragana"/>
  </si>
  <si>
    <t>お申込用紙『体験コース・体験場所・標準所要時間』について</t>
    <rPh sb="1" eb="3">
      <t>もうしこみ</t>
    </rPh>
    <rPh sb="3" eb="5">
      <t>ようし</t>
    </rPh>
    <rPh sb="6" eb="8">
      <t>たいけん</t>
    </rPh>
    <rPh sb="12" eb="14">
      <t>たいけん</t>
    </rPh>
    <rPh sb="14" eb="16">
      <t>ばしょ</t>
    </rPh>
    <rPh sb="17" eb="19">
      <t>ひょうじゅん</t>
    </rPh>
    <rPh sb="19" eb="21">
      <t>しょよう</t>
    </rPh>
    <rPh sb="21" eb="23">
      <t>じかん</t>
    </rPh>
    <phoneticPr fontId="1" type="Hiragana"/>
  </si>
  <si>
    <t>　山林の中で安全にお客様をご案内できるよう年齢による参加条件を設けております。</t>
  </si>
  <si>
    <t>　お申込みの際は、下記ホームページの情報を参考にご記入ください。</t>
    <rPh sb="2" eb="3">
      <t>もう</t>
    </rPh>
    <rPh sb="3" eb="4">
      <t>こ</t>
    </rPh>
    <rPh sb="6" eb="7">
      <t>さい</t>
    </rPh>
    <rPh sb="9" eb="11">
      <t>かき</t>
    </rPh>
    <rPh sb="18" eb="20">
      <t>じょうほう</t>
    </rPh>
    <rPh sb="21" eb="23">
      <t>さんこう</t>
    </rPh>
    <rPh sb="25" eb="27">
      <t>きにゅう</t>
    </rPh>
    <phoneticPr fontId="1" type="Hiragana"/>
  </si>
  <si>
    <t>　https://www1.town.chizu.tottori.jp/chizu/sanson_saisei/therapy/map/</t>
  </si>
  <si>
    <t>　https://www1.town.chizu.tottori.jp/chizu/sanson_saisei/therapy/plan/</t>
  </si>
  <si>
    <t>※６名以上の団体の場合は、６名を上限としてグループ分けし、各グループの代表者を決めてください。</t>
    <rPh sb="2" eb="3">
      <t>めい</t>
    </rPh>
    <rPh sb="3" eb="5">
      <t>いじょう</t>
    </rPh>
    <rPh sb="6" eb="8">
      <t>だんたい</t>
    </rPh>
    <rPh sb="9" eb="11">
      <t>ばあい</t>
    </rPh>
    <rPh sb="14" eb="15">
      <t>めい</t>
    </rPh>
    <rPh sb="16" eb="18">
      <t>じょうげん</t>
    </rPh>
    <rPh sb="25" eb="26">
      <t>わ</t>
    </rPh>
    <rPh sb="29" eb="30">
      <t>かく</t>
    </rPh>
    <rPh sb="35" eb="38">
      <t>だいひょうしゃ</t>
    </rPh>
    <rPh sb="39" eb="40">
      <t>き</t>
    </rPh>
    <phoneticPr fontId="1" type="Hiragana"/>
  </si>
  <si>
    <t>セラピー食</t>
    <rPh sb="4" eb="5">
      <t>しょく</t>
    </rPh>
    <phoneticPr fontId="1" type="Hiragana"/>
  </si>
  <si>
    <t>▼ご希望の体験コース、オプションメニュー等にチェックし、数量をご記入ください。</t>
    <rPh sb="2" eb="4">
      <t>きぼう</t>
    </rPh>
    <rPh sb="5" eb="7">
      <t>たいけん</t>
    </rPh>
    <rPh sb="20" eb="21">
      <t>とう</t>
    </rPh>
    <rPh sb="28" eb="30">
      <t>すうりょう</t>
    </rPh>
    <rPh sb="32" eb="34">
      <t>きにゅう</t>
    </rPh>
    <phoneticPr fontId="1" type="Hiragana"/>
  </si>
  <si>
    <t>※ガイドに配慮してほしいこと等をご記入ください。必ずしもご希望に添えないことがあります。</t>
    <rPh sb="17" eb="19">
      <t>きにゅう</t>
    </rPh>
    <phoneticPr fontId="1" type="Hiragana"/>
  </si>
  <si>
    <t xml:space="preserve">
・セラピーロードマップ（標準所要時間）</t>
    <rPh sb="13" eb="15">
      <t>ひょうじゅん</t>
    </rPh>
    <rPh sb="15" eb="17">
      <t>しょよう</t>
    </rPh>
    <rPh sb="17" eb="19">
      <t>じかん</t>
    </rPh>
    <phoneticPr fontId="1" type="Hiragana"/>
  </si>
  <si>
    <t>　感染力の非常に強い変異株などの新型コロナウイルスが全国的に感染拡大している状況を踏まえ、智頭町森林セラピーのお客様の体験機会を確保するとともに、安全・安心な体験となるよう、鳥取県が示す新型コロナウイルス感染拡大防止対策例に従い、お客様の受入方針を定めます。
　お客様とガイドの健康と安全を守るため、新型コロナウイルス感染症拡大防止にご理解とご協力をよろしくお願いします。
　県外往来や感染予防に関する注意点及びお願い等について、詳しくはとりネット「新型コロナウイルス感染症特設サイト（https://www.pref.tottori.lg.jp/corona-virus/）」を参照してください。　</t>
    <rPh sb="48" eb="50">
      <t>しんりん</t>
    </rPh>
    <rPh sb="59" eb="61">
      <t>たいけん</t>
    </rPh>
    <rPh sb="121" eb="123">
      <t>ほうしん</t>
    </rPh>
    <phoneticPr fontId="1" type="Hiragana"/>
  </si>
  <si>
    <t>（令和４年１２月２８日更新）</t>
    <rPh sb="1" eb="3">
      <t>れいわ</t>
    </rPh>
    <rPh sb="4" eb="5">
      <t>ねん</t>
    </rPh>
    <rPh sb="7" eb="8">
      <t>がつ</t>
    </rPh>
    <rPh sb="10" eb="11">
      <t>にち</t>
    </rPh>
    <rPh sb="11" eb="13">
      <t>こうしん</t>
    </rPh>
    <phoneticPr fontId="1" type="Hiragana"/>
  </si>
  <si>
    <t>　　順番待ちの際は、できるだけ間隔をとりましょう。</t>
    <rPh sb="15" eb="17">
      <t>かんかく</t>
    </rPh>
    <phoneticPr fontId="1" type="Hiragana"/>
  </si>
  <si>
    <t>加入</t>
    <rPh sb="0" eb="2">
      <t>かにゅう</t>
    </rPh>
    <phoneticPr fontId="1" type="Hiragana"/>
  </si>
  <si>
    <t>※その他のオプションとして、ネイチャーゲームやポール・ウォーキング、アロマ抽出体験等を希望
　される場合は下欄にご記入ください。必ずしもご希望に添えないことがあります。　
　差支えなければ体験前後の大まかな行程をご記入ください。【記載例は注意事項にあります。】
　代表者と料金の請求先が異なる場合は、こちらでお知らせください。</t>
    <rPh sb="3" eb="4">
      <t>た</t>
    </rPh>
    <rPh sb="37" eb="39">
      <t>ちゅうしゅつ</t>
    </rPh>
    <rPh sb="41" eb="42">
      <t>とう</t>
    </rPh>
    <rPh sb="43" eb="45">
      <t>きぼう</t>
    </rPh>
    <rPh sb="50" eb="52">
      <t>ばあい</t>
    </rPh>
    <rPh sb="53" eb="54">
      <t>した</t>
    </rPh>
    <rPh sb="54" eb="55">
      <t>らん</t>
    </rPh>
    <rPh sb="57" eb="59">
      <t>きにゅう</t>
    </rPh>
    <rPh sb="87" eb="89">
      <t>さしつか</t>
    </rPh>
    <rPh sb="94" eb="96">
      <t>たいけん</t>
    </rPh>
    <rPh sb="96" eb="98">
      <t>ぜんご</t>
    </rPh>
    <rPh sb="99" eb="100">
      <t>おお</t>
    </rPh>
    <rPh sb="103" eb="105">
      <t>こうてい</t>
    </rPh>
    <rPh sb="107" eb="109">
      <t>きにゅう</t>
    </rPh>
    <rPh sb="115" eb="118">
      <t>きさいれい</t>
    </rPh>
    <rPh sb="119" eb="123">
      <t>ちゅういじこう</t>
    </rPh>
    <rPh sb="132" eb="135">
      <t>だいひょうしゃ</t>
    </rPh>
    <rPh sb="136" eb="138">
      <t>りょうきん</t>
    </rPh>
    <rPh sb="139" eb="142">
      <t>せいきゅうさき</t>
    </rPh>
    <rPh sb="143" eb="144">
      <t>こと</t>
    </rPh>
    <rPh sb="146" eb="148">
      <t>ばあい</t>
    </rPh>
    <rPh sb="155" eb="156">
      <t>し</t>
    </rPh>
    <phoneticPr fontId="1" type="Hiragana"/>
  </si>
  <si>
    <t>智頭町総合センター(智頭町智頭2076-2)到着予定時間</t>
    <rPh sb="0" eb="3">
      <t>ちずちょう</t>
    </rPh>
    <rPh sb="3" eb="5">
      <t>そうごう</t>
    </rPh>
    <rPh sb="10" eb="13">
      <t>ちずちょう</t>
    </rPh>
    <rPh sb="13" eb="15">
      <t>ちず</t>
    </rPh>
    <rPh sb="22" eb="24">
      <t>とうちゃく</t>
    </rPh>
    <rPh sb="24" eb="26">
      <t>よてい</t>
    </rPh>
    <rPh sb="26" eb="28">
      <t>じかん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</si>
</sst>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F800]dddd\,\ mmmm\ dd\,\ yyyy"/>
  </numFmts>
  <fonts count="18">
    <font>
      <sz val="11"/>
      <color theme="1"/>
      <name val="游ゴシック"/>
      <family val="3"/>
      <scheme val="minor"/>
    </font>
    <font>
      <sz val="6"/>
      <color auto="1"/>
      <name val="游ゴシック"/>
      <family val="3"/>
    </font>
    <font>
      <sz val="11"/>
      <color theme="1"/>
      <name val="BIZ UDPゴシック"/>
      <family val="3"/>
    </font>
    <font>
      <sz val="11"/>
      <color indexed="8"/>
      <name val="BIZ UDPゴシック"/>
      <family val="3"/>
    </font>
    <font>
      <b/>
      <sz val="14"/>
      <color theme="1"/>
      <name val="BIZ UDPゴシック"/>
      <family val="3"/>
    </font>
    <font>
      <sz val="11"/>
      <color rgb="FFFFFFA0"/>
      <name val="BIZ UDPゴシック"/>
      <family val="3"/>
    </font>
    <font>
      <b/>
      <sz val="11"/>
      <color rgb="FFFF0000"/>
      <name val="BIZ UDPゴシック"/>
      <family val="3"/>
    </font>
    <font>
      <sz val="9"/>
      <color theme="1"/>
      <name val="BIZ UDPゴシック"/>
      <family val="3"/>
    </font>
    <font>
      <sz val="8"/>
      <color theme="1"/>
      <name val="BIZ UDPゴシック"/>
      <family val="3"/>
    </font>
    <font>
      <b/>
      <sz val="11"/>
      <color theme="0"/>
      <name val="BIZ UDPゴシック"/>
      <family val="3"/>
    </font>
    <font>
      <sz val="9"/>
      <color rgb="FFFF0000"/>
      <name val="BIZ UDPゴシック"/>
      <family val="3"/>
    </font>
    <font>
      <sz val="9"/>
      <color auto="1"/>
      <name val="BIZ UDPゴシック"/>
      <family val="3"/>
    </font>
    <font>
      <sz val="5.5"/>
      <color theme="1"/>
      <name val="BIZ UDPゴシック"/>
      <family val="3"/>
    </font>
    <font>
      <sz val="11"/>
      <color theme="0"/>
      <name val="BIZ UDPゴシック"/>
      <family val="3"/>
    </font>
    <font>
      <sz val="11"/>
      <color auto="1"/>
      <name val="BIZ UDPゴシック"/>
      <family val="3"/>
    </font>
    <font>
      <sz val="11"/>
      <color rgb="FFFF0000"/>
      <name val="BIZ UDPゴシック"/>
      <family val="3"/>
    </font>
    <font>
      <sz val="11"/>
      <color theme="1"/>
      <name val="游ゴシック"/>
      <family val="3"/>
      <scheme val="minor"/>
    </font>
    <font>
      <sz val="11"/>
      <color rgb="FF000000"/>
      <name val="BIZ UDPゴシック"/>
      <family val="3"/>
    </font>
  </fonts>
  <fills count="6">
    <fill>
      <patternFill patternType="none"/>
    </fill>
    <fill>
      <patternFill patternType="gray125"/>
    </fill>
    <fill>
      <patternFill patternType="solid">
        <fgColor rgb="FFFFFFBE"/>
        <bgColor indexed="64"/>
      </patternFill>
    </fill>
    <fill>
      <patternFill patternType="solid">
        <fgColor indexed="26"/>
        <bgColor indexed="64"/>
      </patternFill>
    </fill>
    <fill>
      <patternFill patternType="solid">
        <fgColor theme="0"/>
        <bgColor indexed="64"/>
      </patternFill>
    </fill>
    <fill>
      <patternFill patternType="solid">
        <fgColor theme="1"/>
        <bgColor indexed="64"/>
      </patternFill>
    </fill>
  </fills>
  <borders count="3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auto="1"/>
      </bottom>
      <diagonal/>
    </border>
    <border>
      <left/>
      <right/>
      <top/>
      <bottom style="hair">
        <color auto="1"/>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thin">
        <color indexed="64"/>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85">
    <xf numFmtId="0" fontId="0" fillId="0" borderId="0" xfId="0">
      <alignment vertical="center"/>
    </xf>
    <xf numFmtId="0" fontId="2" fillId="2" borderId="0" xfId="0" applyFont="1" applyFill="1">
      <alignment vertical="center"/>
    </xf>
    <xf numFmtId="0" fontId="2" fillId="2" borderId="0" xfId="0" applyFont="1" applyFill="1" applyAlignment="1">
      <alignment vertical="center"/>
    </xf>
    <xf numFmtId="0" fontId="3" fillId="3" borderId="0" xfId="0" applyFont="1" applyFill="1" applyAlignment="1">
      <alignment vertical="center"/>
    </xf>
    <xf numFmtId="0" fontId="3" fillId="3" borderId="0" xfId="0" applyFont="1" applyFill="1">
      <alignment vertical="center"/>
    </xf>
    <xf numFmtId="0" fontId="4" fillId="2" borderId="0" xfId="0" applyFont="1" applyFill="1" applyBorder="1" applyAlignment="1">
      <alignment horizontal="center" vertical="center"/>
    </xf>
    <xf numFmtId="0" fontId="4" fillId="2" borderId="0" xfId="0" applyFont="1" applyFill="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top"/>
    </xf>
    <xf numFmtId="0" fontId="2" fillId="2" borderId="2" xfId="0" applyFont="1" applyFill="1" applyBorder="1" applyAlignment="1">
      <alignment horizontal="left" vertical="top" wrapText="1"/>
    </xf>
    <xf numFmtId="0" fontId="2" fillId="2" borderId="2" xfId="0" applyFont="1" applyFill="1" applyBorder="1">
      <alignment vertical="center"/>
    </xf>
    <xf numFmtId="0" fontId="2" fillId="2" borderId="3" xfId="0" applyFont="1" applyFill="1" applyBorder="1" applyAlignment="1">
      <alignment vertical="top"/>
    </xf>
    <xf numFmtId="0" fontId="2" fillId="2" borderId="1" xfId="0" applyFont="1" applyFill="1" applyBorder="1">
      <alignment vertical="center"/>
    </xf>
    <xf numFmtId="0" fontId="2" fillId="2" borderId="3" xfId="0" applyFont="1" applyFill="1" applyBorder="1">
      <alignment vertical="center"/>
    </xf>
    <xf numFmtId="0" fontId="2" fillId="2" borderId="3"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2" borderId="3" xfId="0" applyFont="1" applyFill="1" applyBorder="1" applyAlignment="1">
      <alignment horizontal="right" vertical="center"/>
    </xf>
    <xf numFmtId="0" fontId="2" fillId="2" borderId="2"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Alignment="1">
      <alignment horizontal="left" vertical="center" wrapText="1"/>
    </xf>
    <xf numFmtId="0" fontId="4" fillId="2" borderId="0" xfId="0" applyFont="1" applyFill="1" applyProtection="1">
      <alignment vertical="center"/>
      <protection locked="0"/>
    </xf>
    <xf numFmtId="0" fontId="2" fillId="2" borderId="4" xfId="0" applyFont="1" applyFill="1" applyBorder="1" applyAlignment="1">
      <alignment vertical="top" wrapText="1"/>
    </xf>
    <xf numFmtId="0" fontId="2" fillId="2" borderId="0" xfId="0" applyFont="1" applyFill="1" applyBorder="1" applyAlignment="1">
      <alignment vertical="top" wrapText="1"/>
    </xf>
    <xf numFmtId="0" fontId="2" fillId="2" borderId="0" xfId="0" applyFont="1" applyFill="1" applyBorder="1" applyAlignment="1">
      <alignment horizontal="left" vertical="top" wrapText="1"/>
    </xf>
    <xf numFmtId="0" fontId="2" fillId="2" borderId="5" xfId="0" applyFont="1" applyFill="1" applyBorder="1" applyAlignment="1">
      <alignment vertical="top"/>
    </xf>
    <xf numFmtId="0" fontId="2" fillId="2" borderId="4" xfId="0" applyFont="1" applyFill="1" applyBorder="1">
      <alignment vertical="center"/>
    </xf>
    <xf numFmtId="0" fontId="2" fillId="2" borderId="5" xfId="0" applyFont="1" applyFill="1" applyBorder="1">
      <alignment vertical="center"/>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0" xfId="0" applyFont="1" applyFill="1" applyBorder="1" applyAlignment="1">
      <alignment horizontal="left" vertical="center" wrapText="1"/>
    </xf>
    <xf numFmtId="0" fontId="2" fillId="2" borderId="5" xfId="0" applyFont="1" applyFill="1" applyBorder="1" applyAlignment="1">
      <alignment horizontal="righ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Protection="1">
      <alignment vertical="center"/>
      <protection locked="0"/>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7" xfId="0" applyFont="1" applyFill="1" applyBorder="1" applyAlignment="1">
      <alignment horizontal="left" vertical="top" wrapText="1"/>
    </xf>
    <xf numFmtId="0" fontId="2" fillId="2" borderId="7" xfId="0" applyFont="1" applyFill="1" applyBorder="1">
      <alignment vertical="center"/>
    </xf>
    <xf numFmtId="0" fontId="2" fillId="2" borderId="8" xfId="0" applyFont="1" applyFill="1" applyBorder="1" applyAlignment="1">
      <alignment vertical="top"/>
    </xf>
    <xf numFmtId="0" fontId="2" fillId="2" borderId="6" xfId="0" applyFont="1" applyFill="1" applyBorder="1">
      <alignment vertical="center"/>
    </xf>
    <xf numFmtId="0" fontId="2" fillId="2" borderId="8" xfId="0" applyFont="1" applyFill="1" applyBorder="1">
      <alignment vertical="center"/>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center" wrapText="1"/>
    </xf>
    <xf numFmtId="0" fontId="2" fillId="2" borderId="8" xfId="0" applyFont="1" applyFill="1" applyBorder="1" applyAlignment="1">
      <alignment horizontal="righ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5" fillId="2" borderId="0" xfId="0" applyFont="1" applyFill="1">
      <alignment vertical="center"/>
    </xf>
    <xf numFmtId="0" fontId="2" fillId="4" borderId="0" xfId="0" applyFont="1" applyFill="1">
      <alignment vertical="center"/>
    </xf>
    <xf numFmtId="0" fontId="6" fillId="4" borderId="0" xfId="0" applyFont="1" applyFill="1">
      <alignment vertical="center"/>
    </xf>
    <xf numFmtId="0" fontId="7" fillId="4" borderId="0" xfId="0" applyFont="1" applyFill="1">
      <alignment vertical="center"/>
    </xf>
    <xf numFmtId="0" fontId="4" fillId="4" borderId="0" xfId="0" applyFont="1" applyFill="1" applyBorder="1" applyAlignment="1">
      <alignment horizontal="center" vertical="center"/>
    </xf>
    <xf numFmtId="0" fontId="8" fillId="4" borderId="0" xfId="0" applyFont="1" applyFill="1" applyAlignment="1">
      <alignment horizontal="left"/>
    </xf>
    <xf numFmtId="0" fontId="9" fillId="5" borderId="1" xfId="0" applyFont="1" applyFill="1" applyBorder="1" applyAlignment="1">
      <alignment horizontal="center" vertical="center"/>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 xfId="0" applyFont="1" applyFill="1" applyBorder="1">
      <alignment vertical="center"/>
    </xf>
    <xf numFmtId="0" fontId="2" fillId="4" borderId="2" xfId="0" applyFont="1" applyFill="1" applyBorder="1" applyAlignment="1">
      <alignment horizontal="center" vertical="center" wrapText="1" shrinkToFit="1"/>
    </xf>
    <xf numFmtId="0" fontId="2" fillId="4" borderId="2" xfId="0" applyFont="1" applyFill="1" applyBorder="1" applyAlignment="1">
      <alignment vertical="center"/>
    </xf>
    <xf numFmtId="0" fontId="2" fillId="4" borderId="9" xfId="0" applyFont="1" applyFill="1" applyBorder="1">
      <alignment vertical="center"/>
    </xf>
    <xf numFmtId="0" fontId="2" fillId="4" borderId="2" xfId="0" applyFont="1" applyFill="1" applyBorder="1" applyAlignment="1">
      <alignment horizontal="center" vertical="center" shrinkToFit="1"/>
    </xf>
    <xf numFmtId="0" fontId="2" fillId="4" borderId="2" xfId="0" applyFont="1" applyFill="1" applyBorder="1" applyAlignment="1">
      <alignment horizontal="center" vertical="center" textRotation="255" shrinkToFit="1"/>
    </xf>
    <xf numFmtId="0" fontId="2" fillId="4" borderId="2" xfId="0" applyFont="1" applyFill="1" applyBorder="1" applyAlignment="1">
      <alignment vertical="center" textRotation="255" shrinkToFit="1"/>
    </xf>
    <xf numFmtId="0" fontId="2" fillId="4" borderId="2" xfId="0" applyFont="1" applyFill="1" applyBorder="1" applyAlignment="1">
      <alignment horizontal="distributed" vertical="center"/>
    </xf>
    <xf numFmtId="0" fontId="2" fillId="4" borderId="2" xfId="0" applyFont="1" applyFill="1" applyBorder="1" applyAlignment="1">
      <alignment horizontal="distributed" vertical="center" shrinkToFit="1"/>
    </xf>
    <xf numFmtId="0" fontId="9" fillId="4" borderId="2" xfId="0" applyFont="1" applyFill="1" applyBorder="1" applyAlignment="1">
      <alignment horizontal="center" vertical="center"/>
    </xf>
    <xf numFmtId="0" fontId="7" fillId="4" borderId="2" xfId="0" applyFont="1" applyFill="1" applyBorder="1" applyAlignment="1">
      <alignment horizontal="distributed" vertical="center"/>
    </xf>
    <xf numFmtId="0" fontId="7" fillId="4" borderId="2" xfId="0" applyFont="1" applyFill="1" applyBorder="1" applyAlignment="1">
      <alignment horizontal="center" vertical="center"/>
    </xf>
    <xf numFmtId="0" fontId="2" fillId="4" borderId="3" xfId="0" applyFont="1" applyFill="1" applyBorder="1">
      <alignment vertical="center"/>
    </xf>
    <xf numFmtId="0" fontId="4" fillId="4" borderId="0" xfId="0" applyFont="1" applyFill="1" applyAlignment="1">
      <alignment horizontal="center" vertical="center"/>
    </xf>
    <xf numFmtId="0" fontId="9" fillId="5" borderId="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wrapText="1" shrinkToFit="1"/>
    </xf>
    <xf numFmtId="0" fontId="2" fillId="4" borderId="0" xfId="0" applyFont="1" applyFill="1" applyBorder="1" applyAlignment="1">
      <alignment vertical="center"/>
    </xf>
    <xf numFmtId="0" fontId="2" fillId="4" borderId="0" xfId="0" applyFont="1" applyFill="1" applyAlignment="1">
      <alignment vertical="center"/>
    </xf>
    <xf numFmtId="0" fontId="2" fillId="4" borderId="10" xfId="0" applyFont="1" applyFill="1" applyBorder="1">
      <alignment vertical="center"/>
    </xf>
    <xf numFmtId="0" fontId="2" fillId="4" borderId="0" xfId="0" applyFont="1" applyFill="1" applyBorder="1" applyAlignment="1">
      <alignment horizontal="center" vertical="center" shrinkToFit="1"/>
    </xf>
    <xf numFmtId="0" fontId="2" fillId="4" borderId="0" xfId="0" applyFont="1" applyFill="1" applyAlignment="1">
      <alignment horizontal="center" vertical="center"/>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4" borderId="0" xfId="0" applyFont="1" applyFill="1" applyBorder="1" applyAlignment="1">
      <alignment horizontal="distributed" vertical="center"/>
    </xf>
    <xf numFmtId="0" fontId="2" fillId="4" borderId="0" xfId="0" applyFont="1" applyFill="1" applyBorder="1" applyAlignment="1">
      <alignment horizontal="distributed" vertical="center" shrinkToFit="1"/>
    </xf>
    <xf numFmtId="0" fontId="2" fillId="4" borderId="0" xfId="0" applyFont="1" applyFill="1" applyBorder="1">
      <alignment vertical="center"/>
    </xf>
    <xf numFmtId="0" fontId="9" fillId="4" borderId="0" xfId="0" applyFont="1" applyFill="1" applyAlignment="1">
      <alignment horizontal="center" vertical="center"/>
    </xf>
    <xf numFmtId="0" fontId="7" fillId="4" borderId="0" xfId="0" applyFont="1" applyFill="1" applyBorder="1" applyAlignment="1">
      <alignment horizontal="distributed" vertical="center"/>
    </xf>
    <xf numFmtId="0" fontId="7" fillId="4" borderId="0" xfId="0" applyFont="1" applyFill="1" applyAlignment="1">
      <alignment horizontal="center" vertical="center"/>
    </xf>
    <xf numFmtId="0" fontId="2" fillId="4" borderId="0" xfId="0" applyFont="1" applyFill="1" applyAlignment="1">
      <alignment horizontal="distributed" vertical="center"/>
    </xf>
    <xf numFmtId="0" fontId="2" fillId="4" borderId="5" xfId="0" applyFont="1" applyFill="1" applyBorder="1">
      <alignment vertical="center"/>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Alignment="1">
      <alignment horizontal="left" vertical="top" wrapText="1"/>
    </xf>
    <xf numFmtId="0" fontId="2" fillId="4" borderId="0" xfId="0" applyFont="1" applyFill="1" applyBorder="1" applyAlignment="1">
      <alignment vertical="center" shrinkToFit="1"/>
    </xf>
    <xf numFmtId="0" fontId="2" fillId="2" borderId="16" xfId="0" applyFont="1" applyFill="1" applyBorder="1" applyAlignment="1">
      <alignment horizontal="right" vertical="center"/>
    </xf>
    <xf numFmtId="38" fontId="2" fillId="4" borderId="17" xfId="0" applyNumberFormat="1" applyFont="1" applyFill="1" applyBorder="1" applyAlignment="1">
      <alignment horizontal="right" vertical="center" shrinkToFit="1"/>
    </xf>
    <xf numFmtId="0" fontId="7" fillId="4" borderId="0" xfId="0" applyFont="1" applyFill="1" applyBorder="1" applyAlignment="1">
      <alignment horizontal="left" vertical="top" wrapText="1"/>
    </xf>
    <xf numFmtId="0" fontId="2" fillId="2" borderId="16" xfId="0" applyFont="1" applyFill="1" applyBorder="1" applyAlignment="1">
      <alignment horizontal="center" vertical="center"/>
    </xf>
    <xf numFmtId="0" fontId="7" fillId="2" borderId="16" xfId="0" applyFont="1" applyFill="1" applyBorder="1" applyAlignment="1">
      <alignment horizontal="center" vertical="center"/>
    </xf>
    <xf numFmtId="0" fontId="2" fillId="2" borderId="16" xfId="0" applyFont="1" applyFill="1" applyBorder="1" applyAlignment="1">
      <alignment horizontal="left" vertical="center" shrinkToFit="1"/>
    </xf>
    <xf numFmtId="0" fontId="7" fillId="2" borderId="16"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7" fillId="4" borderId="0" xfId="0" applyFont="1" applyFill="1" applyBorder="1" applyAlignment="1">
      <alignment horizontal="left" vertical="center"/>
    </xf>
    <xf numFmtId="0" fontId="7" fillId="4" borderId="0" xfId="0" applyFont="1" applyFill="1" applyBorder="1" applyAlignment="1">
      <alignment vertical="top"/>
    </xf>
    <xf numFmtId="0" fontId="2" fillId="2" borderId="18" xfId="0" applyFont="1" applyFill="1" applyBorder="1" applyAlignment="1">
      <alignment horizontal="right" vertical="center"/>
    </xf>
    <xf numFmtId="0" fontId="2" fillId="4" borderId="19" xfId="0" applyFont="1" applyFill="1" applyBorder="1" applyAlignment="1">
      <alignment horizontal="right" vertical="center" shrinkToFit="1"/>
    </xf>
    <xf numFmtId="0" fontId="2" fillId="2" borderId="18" xfId="0" applyFont="1" applyFill="1" applyBorder="1" applyAlignment="1">
      <alignment horizontal="center" vertical="center"/>
    </xf>
    <xf numFmtId="0" fontId="7" fillId="2" borderId="18" xfId="0" applyFont="1" applyFill="1" applyBorder="1" applyAlignment="1">
      <alignment horizontal="center" vertical="center"/>
    </xf>
    <xf numFmtId="0" fontId="2" fillId="2" borderId="18" xfId="0" applyFont="1" applyFill="1" applyBorder="1" applyAlignment="1">
      <alignment horizontal="left" vertical="center" shrinkToFit="1"/>
    </xf>
    <xf numFmtId="0" fontId="7" fillId="2" borderId="18"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0" xfId="0" applyFont="1" applyFill="1" applyBorder="1" applyAlignment="1">
      <alignment horizontal="right" vertical="center"/>
    </xf>
    <xf numFmtId="0" fontId="2" fillId="4" borderId="0" xfId="0" applyFont="1" applyFill="1" applyBorder="1" applyAlignment="1">
      <alignment horizontal="left" vertical="center" shrinkToFit="1"/>
    </xf>
    <xf numFmtId="0" fontId="2" fillId="2" borderId="20" xfId="0" applyFont="1" applyFill="1" applyBorder="1" applyAlignment="1">
      <alignment horizontal="center" vertical="center"/>
    </xf>
    <xf numFmtId="0" fontId="2" fillId="4" borderId="21" xfId="0" applyFont="1" applyFill="1" applyBorder="1">
      <alignment vertical="center"/>
    </xf>
    <xf numFmtId="0" fontId="10" fillId="4" borderId="0" xfId="0" applyFont="1" applyFill="1">
      <alignment vertical="center"/>
    </xf>
    <xf numFmtId="0" fontId="7" fillId="2" borderId="20" xfId="0" applyFont="1" applyFill="1" applyBorder="1" applyAlignment="1">
      <alignment horizontal="center" vertical="center"/>
    </xf>
    <xf numFmtId="0" fontId="2" fillId="2" borderId="16" xfId="0" applyFont="1" applyFill="1" applyBorder="1" applyAlignment="1">
      <alignment horizontal="right" vertical="center" shrinkToFit="1"/>
    </xf>
    <xf numFmtId="0" fontId="7" fillId="2" borderId="20"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7" fillId="4" borderId="0" xfId="0" applyFont="1" applyFill="1" applyBorder="1" applyAlignment="1">
      <alignment vertical="center"/>
    </xf>
    <xf numFmtId="0" fontId="2" fillId="2" borderId="18" xfId="0" applyFont="1" applyFill="1" applyBorder="1" applyAlignment="1">
      <alignment horizontal="right" vertical="center" shrinkToFit="1"/>
    </xf>
    <xf numFmtId="0" fontId="2" fillId="4" borderId="16" xfId="0" applyFont="1" applyFill="1" applyBorder="1" applyAlignment="1">
      <alignment horizontal="right" vertical="center" shrinkToFit="1"/>
    </xf>
    <xf numFmtId="0" fontId="2" fillId="4" borderId="0" xfId="0" applyFont="1" applyFill="1" applyAlignment="1">
      <alignment horizontal="right" vertical="center"/>
    </xf>
    <xf numFmtId="0" fontId="9" fillId="0" borderId="0" xfId="0" applyFont="1" applyFill="1" applyAlignment="1">
      <alignment horizontal="center" vertical="center"/>
    </xf>
    <xf numFmtId="0" fontId="2" fillId="2" borderId="20" xfId="0" applyFont="1" applyFill="1" applyBorder="1" applyAlignment="1">
      <alignment horizontal="right" vertical="center" shrinkToFit="1"/>
    </xf>
    <xf numFmtId="0" fontId="2" fillId="4" borderId="20" xfId="0" applyFont="1" applyFill="1" applyBorder="1" applyAlignment="1">
      <alignment horizontal="right" vertical="center" shrinkToFit="1"/>
    </xf>
    <xf numFmtId="0" fontId="2" fillId="2" borderId="22" xfId="0" applyFont="1" applyFill="1" applyBorder="1">
      <alignment vertical="center"/>
    </xf>
    <xf numFmtId="0" fontId="11" fillId="4" borderId="0" xfId="0" applyFont="1" applyFill="1" applyAlignment="1">
      <alignment horizontal="left" vertical="center"/>
    </xf>
    <xf numFmtId="0" fontId="2" fillId="2" borderId="20" xfId="0" applyFont="1" applyFill="1" applyBorder="1" applyAlignment="1">
      <alignment horizontal="left" vertical="center" shrinkToFit="1"/>
    </xf>
    <xf numFmtId="0" fontId="12" fillId="4" borderId="0" xfId="0" applyFont="1" applyFill="1" applyAlignment="1">
      <alignment vertical="center" wrapText="1" shrinkToFit="1"/>
    </xf>
    <xf numFmtId="0" fontId="2" fillId="4" borderId="16" xfId="0" applyFont="1" applyFill="1" applyBorder="1" applyAlignment="1">
      <alignment horizontal="right" vertical="center"/>
    </xf>
    <xf numFmtId="0" fontId="2" fillId="4" borderId="20" xfId="0" applyFont="1" applyFill="1" applyBorder="1" applyAlignment="1">
      <alignment horizontal="right" vertical="center"/>
    </xf>
    <xf numFmtId="0" fontId="2" fillId="4" borderId="0" xfId="0" applyFont="1" applyFill="1" applyBorder="1" applyAlignment="1">
      <alignment horizontal="left" vertical="center"/>
    </xf>
    <xf numFmtId="14" fontId="13" fillId="4" borderId="0" xfId="0" applyNumberFormat="1" applyFont="1" applyFill="1">
      <alignment vertical="center"/>
    </xf>
    <xf numFmtId="0" fontId="2" fillId="4" borderId="0" xfId="0" applyFont="1" applyFill="1" applyBorder="1" applyAlignment="1">
      <alignment horizontal="center" vertical="center" textRotation="255" shrinkToFit="1"/>
    </xf>
    <xf numFmtId="0" fontId="7" fillId="4" borderId="0" xfId="0" applyFont="1" applyFill="1" applyBorder="1" applyAlignment="1">
      <alignment vertical="center" wrapText="1"/>
    </xf>
    <xf numFmtId="0" fontId="7" fillId="4" borderId="0" xfId="0" applyFont="1" applyFill="1" applyAlignment="1">
      <alignment horizontal="center" vertical="center" wrapText="1"/>
    </xf>
    <xf numFmtId="0" fontId="2" fillId="4" borderId="0" xfId="0" applyFont="1" applyFill="1" applyBorder="1" applyAlignment="1">
      <alignment horizontal="right" vertical="center"/>
    </xf>
    <xf numFmtId="176" fontId="2" fillId="4" borderId="0" xfId="0" applyNumberFormat="1" applyFont="1" applyFill="1" applyAlignment="1">
      <alignment horizontal="right" vertical="center"/>
    </xf>
    <xf numFmtId="0" fontId="2" fillId="4" borderId="0" xfId="0" applyFont="1" applyFill="1" applyAlignment="1">
      <alignment horizontal="center" vertical="center" wrapText="1"/>
    </xf>
    <xf numFmtId="0" fontId="2" fillId="2" borderId="22" xfId="0" applyFont="1" applyFill="1" applyBorder="1" applyAlignment="1">
      <alignment horizontal="center" vertical="center"/>
    </xf>
    <xf numFmtId="0" fontId="2" fillId="4" borderId="0" xfId="0" applyFont="1" applyFill="1" applyBorder="1" applyAlignment="1">
      <alignment vertical="center" wrapText="1"/>
    </xf>
    <xf numFmtId="0" fontId="14" fillId="4" borderId="0" xfId="0" applyFont="1" applyFill="1" applyBorder="1" applyAlignment="1">
      <alignment vertical="center" shrinkToFi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9" fillId="5" borderId="6" xfId="0" applyFont="1" applyFill="1" applyBorder="1" applyAlignment="1">
      <alignment horizontal="center" vertical="center"/>
    </xf>
    <xf numFmtId="176" fontId="2" fillId="4" borderId="7" xfId="0" applyNumberFormat="1" applyFont="1" applyFill="1" applyBorder="1" applyAlignment="1">
      <alignment horizontal="right" vertical="center"/>
    </xf>
    <xf numFmtId="0" fontId="2" fillId="4" borderId="7" xfId="0" applyFont="1" applyFill="1" applyBorder="1">
      <alignment vertical="center"/>
    </xf>
    <xf numFmtId="0" fontId="2" fillId="4" borderId="26" xfId="0" applyFont="1" applyFill="1" applyBorder="1">
      <alignment vertical="center"/>
    </xf>
    <xf numFmtId="0" fontId="7" fillId="4" borderId="7" xfId="0" applyFont="1" applyFill="1" applyBorder="1" applyAlignment="1">
      <alignment horizontal="left" vertical="top" wrapText="1"/>
    </xf>
    <xf numFmtId="0" fontId="9" fillId="4" borderId="7" xfId="0" applyFont="1" applyFill="1" applyBorder="1" applyAlignment="1">
      <alignment horizontal="center" vertical="center"/>
    </xf>
    <xf numFmtId="0" fontId="7" fillId="4" borderId="7" xfId="0" applyFont="1" applyFill="1" applyBorder="1">
      <alignment vertical="center"/>
    </xf>
    <xf numFmtId="0" fontId="2" fillId="4" borderId="7" xfId="0" applyFont="1" applyFill="1" applyBorder="1" applyAlignment="1">
      <alignment vertical="center"/>
    </xf>
    <xf numFmtId="0" fontId="2" fillId="4" borderId="8" xfId="0" applyFont="1" applyFill="1" applyBorder="1">
      <alignment vertical="center"/>
    </xf>
    <xf numFmtId="0" fontId="2" fillId="4" borderId="7" xfId="0" applyFont="1" applyFill="1" applyBorder="1" applyAlignment="1">
      <alignment horizontal="left" vertical="center"/>
    </xf>
    <xf numFmtId="0" fontId="7" fillId="4" borderId="7" xfId="0" applyFont="1" applyFill="1" applyBorder="1" applyAlignment="1">
      <alignment horizontal="left" vertical="center"/>
    </xf>
    <xf numFmtId="0" fontId="7" fillId="4" borderId="7" xfId="0" applyFont="1" applyFill="1" applyBorder="1" applyAlignment="1">
      <alignment vertical="top"/>
    </xf>
    <xf numFmtId="0" fontId="15" fillId="4" borderId="0" xfId="0" applyFont="1" applyFill="1">
      <alignment vertical="center"/>
    </xf>
    <xf numFmtId="0" fontId="6" fillId="4" borderId="0" xfId="0" applyFont="1" applyFill="1" applyAlignment="1">
      <alignment vertical="center"/>
    </xf>
    <xf numFmtId="0" fontId="6" fillId="4" borderId="0" xfId="0" applyFont="1" applyFill="1" applyBorder="1">
      <alignment vertical="center"/>
    </xf>
    <xf numFmtId="0" fontId="9" fillId="5" borderId="0" xfId="0" applyFont="1" applyFill="1" applyBorder="1" applyAlignment="1">
      <alignment horizontal="center" vertical="center"/>
    </xf>
    <xf numFmtId="0" fontId="9" fillId="5" borderId="7" xfId="0" applyFont="1" applyFill="1" applyBorder="1" applyAlignment="1">
      <alignment horizontal="center" vertical="center"/>
    </xf>
    <xf numFmtId="0" fontId="14" fillId="0" borderId="0" xfId="0" applyFont="1" applyFill="1">
      <alignment vertical="center"/>
    </xf>
    <xf numFmtId="0" fontId="2" fillId="0" borderId="0" xfId="0" applyFont="1">
      <alignment vertical="center"/>
    </xf>
    <xf numFmtId="14" fontId="2" fillId="0" borderId="0" xfId="0" applyNumberFormat="1" applyFont="1" applyAlignment="1">
      <alignment horizontal="left" vertical="center"/>
    </xf>
    <xf numFmtId="14" fontId="14" fillId="0" borderId="0" xfId="0" applyNumberFormat="1" applyFont="1" applyFill="1">
      <alignment vertical="center"/>
    </xf>
    <xf numFmtId="14" fontId="2" fillId="0" borderId="0" xfId="0" applyNumberFormat="1" applyFont="1">
      <alignment vertical="center"/>
    </xf>
    <xf numFmtId="38" fontId="2" fillId="0" borderId="0" xfId="1" applyFont="1">
      <alignment vertical="center"/>
    </xf>
    <xf numFmtId="38" fontId="2" fillId="0" borderId="27" xfId="1" applyFont="1" applyBorder="1" applyAlignment="1">
      <alignment horizontal="center" vertical="center"/>
    </xf>
    <xf numFmtId="38" fontId="2" fillId="0" borderId="27" xfId="1" applyFont="1" applyBorder="1">
      <alignment vertical="center"/>
    </xf>
    <xf numFmtId="38" fontId="2" fillId="0" borderId="0" xfId="1" applyFont="1" applyBorder="1" applyAlignment="1">
      <alignment horizontal="center" vertical="center"/>
    </xf>
    <xf numFmtId="38" fontId="2" fillId="0" borderId="28" xfId="1" applyFont="1" applyBorder="1" applyAlignment="1">
      <alignment horizontal="center" vertical="center"/>
    </xf>
    <xf numFmtId="38" fontId="2" fillId="0" borderId="29" xfId="1" applyFont="1" applyBorder="1">
      <alignment vertical="center"/>
    </xf>
    <xf numFmtId="0" fontId="2" fillId="0" borderId="0" xfId="0" quotePrefix="1" applyFont="1" applyAlignment="1">
      <alignment horizontal="right" vertical="center"/>
    </xf>
    <xf numFmtId="0" fontId="17" fillId="0" borderId="0" xfId="0" applyFont="1" applyAlignment="1">
      <alignment horizontal="left" vertical="center"/>
    </xf>
  </cellXfs>
  <cellStyles count="2">
    <cellStyle name="標準" xfId="0" builtinId="0"/>
    <cellStyle name="桁区切り" xfId="1" builtinId="6"/>
  </cellStyles>
  <dxfs count="52">
    <dxf>
      <font>
        <color rgb="FFFF0000"/>
      </font>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theme="0" tint="-0.5"/>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theme="1" tint="0.5"/>
        </patternFill>
      </fill>
    </dxf>
    <dxf>
      <fill>
        <patternFill patternType="solid">
          <bgColor theme="1" tint="0.5"/>
        </patternFill>
      </fill>
    </dxf>
    <dxf>
      <fill>
        <patternFill patternType="solid">
          <bgColor rgb="FFFFFFB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fgColor theme="0"/>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fgColor theme="0"/>
          <bgColor theme="0"/>
        </patternFill>
      </fill>
    </dxf>
    <dxf>
      <fill>
        <patternFill patternType="solid">
          <bgColor indexed="9"/>
        </patternFill>
      </fill>
    </dxf>
  </dxfs>
  <tableStyles count="0" defaultTableStyle="TableStyleMedium2" defaultPivotStyle="PivotStyleLight16"/>
  <colors>
    <mruColors>
      <color rgb="FFFFE9E9"/>
      <color rgb="FFFFFFE9"/>
      <color rgb="FFFFFFA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K$2" lockText="1" noThreeD="1"/>
</file>

<file path=xl/ctrlProps/ctrlProp10.xml><?xml version="1.0" encoding="utf-8"?>
<formControlPr xmlns="http://schemas.microsoft.com/office/spreadsheetml/2009/9/main" objectType="CheckBox" fmlaLink="判定!$E$5" lockText="1" noThreeD="1"/>
</file>

<file path=xl/ctrlProps/ctrlProp11.xml><?xml version="1.0" encoding="utf-8"?>
<formControlPr xmlns="http://schemas.microsoft.com/office/spreadsheetml/2009/9/main" objectType="CheckBox" fmlaLink="判定!$H$5" lockText="1" noThreeD="1"/>
</file>

<file path=xl/ctrlProps/ctrlProp12.xml><?xml version="1.0" encoding="utf-8"?>
<formControlPr xmlns="http://schemas.microsoft.com/office/spreadsheetml/2009/9/main" objectType="CheckBox" fmlaLink="判定!$G$5" lockText="1" noThreeD="1"/>
</file>

<file path=xl/ctrlProps/ctrlProp13.xml><?xml version="1.0" encoding="utf-8"?>
<formControlPr xmlns="http://schemas.microsoft.com/office/spreadsheetml/2009/9/main" objectType="CheckBox" fmlaLink="判定!$C$6" lockText="1" noThreeD="1"/>
</file>

<file path=xl/ctrlProps/ctrlProp14.xml><?xml version="1.0" encoding="utf-8"?>
<formControlPr xmlns="http://schemas.microsoft.com/office/spreadsheetml/2009/9/main" objectType="CheckBox" fmlaLink="判定!$D$6" lockText="1" noThreeD="1"/>
</file>

<file path=xl/ctrlProps/ctrlProp15.xml><?xml version="1.0" encoding="utf-8"?>
<formControlPr xmlns="http://schemas.microsoft.com/office/spreadsheetml/2009/9/main" objectType="CheckBox" fmlaLink="判定!$E$6" lockText="1" noThreeD="1"/>
</file>

<file path=xl/ctrlProps/ctrlProp16.xml><?xml version="1.0" encoding="utf-8"?>
<formControlPr xmlns="http://schemas.microsoft.com/office/spreadsheetml/2009/9/main" objectType="CheckBox" fmlaLink="判定!$F$6" lockText="1" noThreeD="1"/>
</file>

<file path=xl/ctrlProps/ctrlProp17.xml><?xml version="1.0" encoding="utf-8"?>
<formControlPr xmlns="http://schemas.microsoft.com/office/spreadsheetml/2009/9/main" objectType="CheckBox" fmlaLink="判定!$G$6" lockText="1" noThreeD="1"/>
</file>

<file path=xl/ctrlProps/ctrlProp18.xml><?xml version="1.0" encoding="utf-8"?>
<formControlPr xmlns="http://schemas.microsoft.com/office/spreadsheetml/2009/9/main" objectType="CheckBox" fmlaLink="判定!$B$4" lockText="1" noThreeD="1"/>
</file>

<file path=xl/ctrlProps/ctrlProp19.xml><?xml version="1.0" encoding="utf-8"?>
<formControlPr xmlns="http://schemas.microsoft.com/office/spreadsheetml/2009/9/main" objectType="CheckBox" fmlaLink="判定!$C$4" lockText="1" noThreeD="1"/>
</file>

<file path=xl/ctrlProps/ctrlProp2.xml><?xml version="1.0" encoding="utf-8"?>
<formControlPr xmlns="http://schemas.microsoft.com/office/spreadsheetml/2009/9/main" objectType="CheckBox" fmlaLink="判定!$B$3" lockText="1" noThreeD="1"/>
</file>

<file path=xl/ctrlProps/ctrlProp20.xml><?xml version="1.0" encoding="utf-8"?>
<formControlPr xmlns="http://schemas.microsoft.com/office/spreadsheetml/2009/9/main" objectType="CheckBox" fmlaLink="判定!$B$11" lockText="1" noThreeD="1"/>
</file>

<file path=xl/ctrlProps/ctrlProp21.xml><?xml version="1.0" encoding="utf-8"?>
<formControlPr xmlns="http://schemas.microsoft.com/office/spreadsheetml/2009/9/main" objectType="CheckBox" fmlaLink="判定!$C$11" lockText="1" noThreeD="1"/>
</file>

<file path=xl/ctrlProps/ctrlProp22.xml><?xml version="1.0" encoding="utf-8"?>
<formControlPr xmlns="http://schemas.microsoft.com/office/spreadsheetml/2009/9/main" objectType="CheckBox" fmlaLink="判定!$D$11" lockText="1" noThreeD="1"/>
</file>

<file path=xl/ctrlProps/ctrlProp23.xml><?xml version="1.0" encoding="utf-8"?>
<formControlPr xmlns="http://schemas.microsoft.com/office/spreadsheetml/2009/9/main" objectType="CheckBox" fmlaLink="判定!$B$10" lockText="1" noThreeD="1"/>
</file>

<file path=xl/ctrlProps/ctrlProp24.xml><?xml version="1.0" encoding="utf-8"?>
<formControlPr xmlns="http://schemas.microsoft.com/office/spreadsheetml/2009/9/main" objectType="CheckBox" fmlaLink="判定!$C$10" lockText="1" noThreeD="1"/>
</file>

<file path=xl/ctrlProps/ctrlProp25.xml><?xml version="1.0" encoding="utf-8"?>
<formControlPr xmlns="http://schemas.microsoft.com/office/spreadsheetml/2009/9/main" objectType="CheckBox" fmlaLink="判定!$B$17" lockText="1" noThreeD="1"/>
</file>

<file path=xl/ctrlProps/ctrlProp26.xml><?xml version="1.0" encoding="utf-8"?>
<formControlPr xmlns="http://schemas.microsoft.com/office/spreadsheetml/2009/9/main" objectType="CheckBox" fmlaLink="判定!$C$17" lockText="1" noThreeD="1"/>
</file>

<file path=xl/ctrlProps/ctrlProp27.xml><?xml version="1.0" encoding="utf-8"?>
<formControlPr xmlns="http://schemas.microsoft.com/office/spreadsheetml/2009/9/main" objectType="CheckBox" fmlaLink="判定!$B$18" lockText="1" noThreeD="1"/>
</file>

<file path=xl/ctrlProps/ctrlProp28.xml><?xml version="1.0" encoding="utf-8"?>
<formControlPr xmlns="http://schemas.microsoft.com/office/spreadsheetml/2009/9/main" objectType="CheckBox" fmlaLink="判定!$B$19" lockText="1" noThreeD="1"/>
</file>

<file path=xl/ctrlProps/ctrlProp29.xml><?xml version="1.0" encoding="utf-8"?>
<formControlPr xmlns="http://schemas.microsoft.com/office/spreadsheetml/2009/9/main" objectType="CheckBox" fmlaLink="判定!$C$18" lockText="1" noThreeD="1"/>
</file>

<file path=xl/ctrlProps/ctrlProp3.xml><?xml version="1.0" encoding="utf-8"?>
<formControlPr xmlns="http://schemas.microsoft.com/office/spreadsheetml/2009/9/main" objectType="CheckBox" fmlaLink="判定!$F$3" lockText="1" noThreeD="1"/>
</file>

<file path=xl/ctrlProps/ctrlProp30.xml><?xml version="1.0" encoding="utf-8"?>
<formControlPr xmlns="http://schemas.microsoft.com/office/spreadsheetml/2009/9/main" objectType="CheckBox" fmlaLink="判定!$C$19" lockText="1" noThreeD="1"/>
</file>

<file path=xl/ctrlProps/ctrlProp31.xml><?xml version="1.0" encoding="utf-8"?>
<formControlPr xmlns="http://schemas.microsoft.com/office/spreadsheetml/2009/9/main" objectType="CheckBox" fmlaLink="判定!$B$20" lockText="1" noThreeD="1"/>
</file>

<file path=xl/ctrlProps/ctrlProp32.xml><?xml version="1.0" encoding="utf-8"?>
<formControlPr xmlns="http://schemas.microsoft.com/office/spreadsheetml/2009/9/main" objectType="CheckBox" fmlaLink="判定!$C$20" lockText="1" noThreeD="1"/>
</file>

<file path=xl/ctrlProps/ctrlProp33.xml><?xml version="1.0" encoding="utf-8"?>
<formControlPr xmlns="http://schemas.microsoft.com/office/spreadsheetml/2009/9/main" objectType="CheckBox" fmlaLink="判定!$E$3" lockText="1" noThreeD="1"/>
</file>

<file path=xl/ctrlProps/ctrlProp34.xml><?xml version="1.0" encoding="utf-8"?>
<formControlPr xmlns="http://schemas.microsoft.com/office/spreadsheetml/2009/9/main" objectType="CheckBox" fmlaLink="判定!$B$25" lockText="1" noThreeD="1"/>
</file>

<file path=xl/ctrlProps/ctrlProp35.xml><?xml version="1.0" encoding="utf-8"?>
<formControlPr xmlns="http://schemas.microsoft.com/office/spreadsheetml/2009/9/main" objectType="CheckBox" fmlaLink="判定!$C$25" lockText="1" noThreeD="1"/>
</file>

<file path=xl/ctrlProps/ctrlProp36.xml><?xml version="1.0" encoding="utf-8"?>
<formControlPr xmlns="http://schemas.microsoft.com/office/spreadsheetml/2009/9/main" objectType="CheckBox" fmlaLink="判定!$B$26" lockText="1" noThreeD="1"/>
</file>

<file path=xl/ctrlProps/ctrlProp37.xml><?xml version="1.0" encoding="utf-8"?>
<formControlPr xmlns="http://schemas.microsoft.com/office/spreadsheetml/2009/9/main" objectType="CheckBox" fmlaLink="判定!$B$27" lockText="1" noThreeD="1"/>
</file>

<file path=xl/ctrlProps/ctrlProp38.xml><?xml version="1.0" encoding="utf-8"?>
<formControlPr xmlns="http://schemas.microsoft.com/office/spreadsheetml/2009/9/main" objectType="CheckBox" fmlaLink="判定!$C$26" lockText="1" noThreeD="1"/>
</file>

<file path=xl/ctrlProps/ctrlProp39.xml><?xml version="1.0" encoding="utf-8"?>
<formControlPr xmlns="http://schemas.microsoft.com/office/spreadsheetml/2009/9/main" objectType="CheckBox" fmlaLink="判定!$C$27" lockText="1" noThreeD="1"/>
</file>

<file path=xl/ctrlProps/ctrlProp4.xml><?xml version="1.0" encoding="utf-8"?>
<formControlPr xmlns="http://schemas.microsoft.com/office/spreadsheetml/2009/9/main" objectType="CheckBox" fmlaLink="判定!$G$3" lockText="1" noThreeD="1"/>
</file>

<file path=xl/ctrlProps/ctrlProp40.xml><?xml version="1.0" encoding="utf-8"?>
<formControlPr xmlns="http://schemas.microsoft.com/office/spreadsheetml/2009/9/main" objectType="CheckBox" fmlaLink="判定!$B$28" lockText="1" noThreeD="1"/>
</file>

<file path=xl/ctrlProps/ctrlProp41.xml><?xml version="1.0" encoding="utf-8"?>
<formControlPr xmlns="http://schemas.microsoft.com/office/spreadsheetml/2009/9/main" objectType="CheckBox" fmlaLink="判定!$C$28" lockText="1" noThreeD="1"/>
</file>

<file path=xl/ctrlProps/ctrlProp42.xml><?xml version="1.0" encoding="utf-8"?>
<formControlPr xmlns="http://schemas.microsoft.com/office/spreadsheetml/2009/9/main" objectType="CheckBox" fmlaLink="判定!$B$6" lockText="1" noThreeD="1"/>
</file>

<file path=xl/ctrlProps/ctrlProp43.xml><?xml version="1.0" encoding="utf-8"?>
<formControlPr xmlns="http://schemas.microsoft.com/office/spreadsheetml/2009/9/main" objectType="CheckBox" fmlaLink="判定!$E$11" lockText="1" noThreeD="1"/>
</file>

<file path=xl/ctrlProps/ctrlProp44.xml><?xml version="1.0" encoding="utf-8"?>
<formControlPr xmlns="http://schemas.microsoft.com/office/spreadsheetml/2009/9/main" objectType="CheckBox" fmlaLink="判定!$B$9" lockText="1" noThreeD="1"/>
</file>

<file path=xl/ctrlProps/ctrlProp45.xml><?xml version="1.0" encoding="utf-8"?>
<formControlPr xmlns="http://schemas.microsoft.com/office/spreadsheetml/2009/9/main" objectType="CheckBox" fmlaLink="判定!$F$5" lockText="1" noThreeD="1"/>
</file>

<file path=xl/ctrlProps/ctrlProp46.xml><?xml version="1.0" encoding="utf-8"?>
<formControlPr xmlns="http://schemas.microsoft.com/office/spreadsheetml/2009/9/main" objectType="CheckBox" fmlaLink="判定!$I$5" lockText="1" noThreeD="1"/>
</file>

<file path=xl/ctrlProps/ctrlProp47.xml><?xml version="1.0" encoding="utf-8"?>
<formControlPr xmlns="http://schemas.microsoft.com/office/spreadsheetml/2009/9/main" objectType="CheckBox" fmlaLink="判定!$B$2" lockText="1" noThreeD="1"/>
</file>

<file path=xl/ctrlProps/ctrlProp48.xml><?xml version="1.0" encoding="utf-8"?>
<formControlPr xmlns="http://schemas.microsoft.com/office/spreadsheetml/2009/9/main" objectType="CheckBox" fmlaLink="判定!$B$12" lockText="1" noThreeD="1"/>
</file>

<file path=xl/ctrlProps/ctrlProp49.xml><?xml version="1.0" encoding="utf-8"?>
<formControlPr xmlns="http://schemas.microsoft.com/office/spreadsheetml/2009/9/main" objectType="CheckBox" fmlaLink="判定!$C$12" lockText="1" noThreeD="1"/>
</file>

<file path=xl/ctrlProps/ctrlProp5.xml><?xml version="1.0" encoding="utf-8"?>
<formControlPr xmlns="http://schemas.microsoft.com/office/spreadsheetml/2009/9/main" objectType="CheckBox" fmlaLink="判定!$C$3" lockText="1" noThreeD="1"/>
</file>

<file path=xl/ctrlProps/ctrlProp50.xml><?xml version="1.0" encoding="utf-8"?>
<formControlPr xmlns="http://schemas.microsoft.com/office/spreadsheetml/2009/9/main" objectType="CheckBox" fmlaLink="判定!$D$12" lockText="1" noThreeD="1"/>
</file>

<file path=xl/ctrlProps/ctrlProp51.xml><?xml version="1.0" encoding="utf-8"?>
<formControlPr xmlns="http://schemas.microsoft.com/office/spreadsheetml/2009/9/main" objectType="CheckBox" fmlaLink="判定!$E$12" lockText="1" noThreeD="1"/>
</file>

<file path=xl/ctrlProps/ctrlProp52.xml><?xml version="1.0" encoding="utf-8"?>
<formControlPr xmlns="http://schemas.microsoft.com/office/spreadsheetml/2009/9/main" objectType="CheckBox" fmlaLink="判定!$D$9" lockText="1" noThreeD="1"/>
</file>

<file path=xl/ctrlProps/ctrlProp53.xml><?xml version="1.0" encoding="utf-8"?>
<formControlPr xmlns="http://schemas.microsoft.com/office/spreadsheetml/2009/9/main" objectType="CheckBox" fmlaLink="判定!$B$33" lockText="1" noThreeD="1"/>
</file>

<file path=xl/ctrlProps/ctrlProp54.xml><?xml version="1.0" encoding="utf-8"?>
<formControlPr xmlns="http://schemas.microsoft.com/office/spreadsheetml/2009/9/main" objectType="CheckBox" fmlaLink="判定!$C$33" lockText="1" noThreeD="1"/>
</file>

<file path=xl/ctrlProps/ctrlProp55.xml><?xml version="1.0" encoding="utf-8"?>
<formControlPr xmlns="http://schemas.microsoft.com/office/spreadsheetml/2009/9/main" objectType="CheckBox" fmlaLink="判定!$B$34" lockText="1" noThreeD="1"/>
</file>

<file path=xl/ctrlProps/ctrlProp56.xml><?xml version="1.0" encoding="utf-8"?>
<formControlPr xmlns="http://schemas.microsoft.com/office/spreadsheetml/2009/9/main" objectType="CheckBox" fmlaLink="判定!$B$35" lockText="1" noThreeD="1"/>
</file>

<file path=xl/ctrlProps/ctrlProp57.xml><?xml version="1.0" encoding="utf-8"?>
<formControlPr xmlns="http://schemas.microsoft.com/office/spreadsheetml/2009/9/main" objectType="CheckBox" fmlaLink="判定!$C$34" lockText="1" noThreeD="1"/>
</file>

<file path=xl/ctrlProps/ctrlProp58.xml><?xml version="1.0" encoding="utf-8"?>
<formControlPr xmlns="http://schemas.microsoft.com/office/spreadsheetml/2009/9/main" objectType="CheckBox" fmlaLink="判定!$C$35" lockText="1" noThreeD="1"/>
</file>

<file path=xl/ctrlProps/ctrlProp59.xml><?xml version="1.0" encoding="utf-8"?>
<formControlPr xmlns="http://schemas.microsoft.com/office/spreadsheetml/2009/9/main" objectType="CheckBox" fmlaLink="判定!$B$36" lockText="1" noThreeD="1"/>
</file>

<file path=xl/ctrlProps/ctrlProp6.xml><?xml version="1.0" encoding="utf-8"?>
<formControlPr xmlns="http://schemas.microsoft.com/office/spreadsheetml/2009/9/main" objectType="CheckBox" fmlaLink="判定!$D$3" lockText="1" noThreeD="1"/>
</file>

<file path=xl/ctrlProps/ctrlProp60.xml><?xml version="1.0" encoding="utf-8"?>
<formControlPr xmlns="http://schemas.microsoft.com/office/spreadsheetml/2009/9/main" objectType="CheckBox" fmlaLink="判定!$C$36" lockText="1" noThreeD="1"/>
</file>

<file path=xl/ctrlProps/ctrlProp61.xml><?xml version="1.0" encoding="utf-8"?>
<formControlPr xmlns="http://schemas.microsoft.com/office/spreadsheetml/2009/9/main" objectType="CheckBox" fmlaLink="判定!$B$41" lockText="1" noThreeD="1"/>
</file>

<file path=xl/ctrlProps/ctrlProp62.xml><?xml version="1.0" encoding="utf-8"?>
<formControlPr xmlns="http://schemas.microsoft.com/office/spreadsheetml/2009/9/main" objectType="CheckBox" fmlaLink="判定!$C$41" lockText="1" noThreeD="1"/>
</file>

<file path=xl/ctrlProps/ctrlProp63.xml><?xml version="1.0" encoding="utf-8"?>
<formControlPr xmlns="http://schemas.microsoft.com/office/spreadsheetml/2009/9/main" objectType="CheckBox" fmlaLink="判定!$B$42" lockText="1" noThreeD="1"/>
</file>

<file path=xl/ctrlProps/ctrlProp64.xml><?xml version="1.0" encoding="utf-8"?>
<formControlPr xmlns="http://schemas.microsoft.com/office/spreadsheetml/2009/9/main" objectType="CheckBox" fmlaLink="判定!$B$43" lockText="1" noThreeD="1"/>
</file>

<file path=xl/ctrlProps/ctrlProp65.xml><?xml version="1.0" encoding="utf-8"?>
<formControlPr xmlns="http://schemas.microsoft.com/office/spreadsheetml/2009/9/main" objectType="CheckBox" fmlaLink="判定!$C$42" lockText="1" noThreeD="1"/>
</file>

<file path=xl/ctrlProps/ctrlProp66.xml><?xml version="1.0" encoding="utf-8"?>
<formControlPr xmlns="http://schemas.microsoft.com/office/spreadsheetml/2009/9/main" objectType="CheckBox" fmlaLink="判定!$C$43" lockText="1" noThreeD="1"/>
</file>

<file path=xl/ctrlProps/ctrlProp67.xml><?xml version="1.0" encoding="utf-8"?>
<formControlPr xmlns="http://schemas.microsoft.com/office/spreadsheetml/2009/9/main" objectType="CheckBox" fmlaLink="判定!$B$44" lockText="1" noThreeD="1"/>
</file>

<file path=xl/ctrlProps/ctrlProp68.xml><?xml version="1.0" encoding="utf-8"?>
<formControlPr xmlns="http://schemas.microsoft.com/office/spreadsheetml/2009/9/main" objectType="CheckBox" fmlaLink="判定!$C$44" lockText="1" noThreeD="1"/>
</file>

<file path=xl/ctrlProps/ctrlProp69.xml><?xml version="1.0" encoding="utf-8"?>
<formControlPr xmlns="http://schemas.microsoft.com/office/spreadsheetml/2009/9/main" objectType="CheckBox" fmlaLink="判定!$B$49" lockText="1" noThreeD="1"/>
</file>

<file path=xl/ctrlProps/ctrlProp7.xml><?xml version="1.0" encoding="utf-8"?>
<formControlPr xmlns="http://schemas.microsoft.com/office/spreadsheetml/2009/9/main" objectType="CheckBox" fmlaLink="判定!$B$5" lockText="1" noThreeD="1"/>
</file>

<file path=xl/ctrlProps/ctrlProp70.xml><?xml version="1.0" encoding="utf-8"?>
<formControlPr xmlns="http://schemas.microsoft.com/office/spreadsheetml/2009/9/main" objectType="CheckBox" fmlaLink="判定!$C$49" lockText="1" noThreeD="1"/>
</file>

<file path=xl/ctrlProps/ctrlProp71.xml><?xml version="1.0" encoding="utf-8"?>
<formControlPr xmlns="http://schemas.microsoft.com/office/spreadsheetml/2009/9/main" objectType="CheckBox" fmlaLink="判定!$B$50" lockText="1" noThreeD="1"/>
</file>

<file path=xl/ctrlProps/ctrlProp72.xml><?xml version="1.0" encoding="utf-8"?>
<formControlPr xmlns="http://schemas.microsoft.com/office/spreadsheetml/2009/9/main" objectType="CheckBox" fmlaLink="判定!$B$51" lockText="1" noThreeD="1"/>
</file>

<file path=xl/ctrlProps/ctrlProp73.xml><?xml version="1.0" encoding="utf-8"?>
<formControlPr xmlns="http://schemas.microsoft.com/office/spreadsheetml/2009/9/main" objectType="CheckBox" fmlaLink="判定!$C$50" lockText="1" noThreeD="1"/>
</file>

<file path=xl/ctrlProps/ctrlProp74.xml><?xml version="1.0" encoding="utf-8"?>
<formControlPr xmlns="http://schemas.microsoft.com/office/spreadsheetml/2009/9/main" objectType="CheckBox" fmlaLink="判定!$C$51" lockText="1" noThreeD="1"/>
</file>

<file path=xl/ctrlProps/ctrlProp75.xml><?xml version="1.0" encoding="utf-8"?>
<formControlPr xmlns="http://schemas.microsoft.com/office/spreadsheetml/2009/9/main" objectType="CheckBox" fmlaLink="判定!$B$52" lockText="1" noThreeD="1"/>
</file>

<file path=xl/ctrlProps/ctrlProp76.xml><?xml version="1.0" encoding="utf-8"?>
<formControlPr xmlns="http://schemas.microsoft.com/office/spreadsheetml/2009/9/main" objectType="CheckBox" fmlaLink="判定!$C$52" lockText="1" noThreeD="1"/>
</file>

<file path=xl/ctrlProps/ctrlProp77.xml><?xml version="1.0" encoding="utf-8"?>
<formControlPr xmlns="http://schemas.microsoft.com/office/spreadsheetml/2009/9/main" objectType="CheckBox" fmlaLink="判定!$B$57" lockText="1" noThreeD="1"/>
</file>

<file path=xl/ctrlProps/ctrlProp78.xml><?xml version="1.0" encoding="utf-8"?>
<formControlPr xmlns="http://schemas.microsoft.com/office/spreadsheetml/2009/9/main" objectType="CheckBox" fmlaLink="判定!$C$57" lockText="1" noThreeD="1"/>
</file>

<file path=xl/ctrlProps/ctrlProp79.xml><?xml version="1.0" encoding="utf-8"?>
<formControlPr xmlns="http://schemas.microsoft.com/office/spreadsheetml/2009/9/main" objectType="CheckBox" fmlaLink="判定!$B$58" lockText="1" noThreeD="1"/>
</file>

<file path=xl/ctrlProps/ctrlProp8.xml><?xml version="1.0" encoding="utf-8"?>
<formControlPr xmlns="http://schemas.microsoft.com/office/spreadsheetml/2009/9/main" objectType="CheckBox" fmlaLink="判定!$C$5" lockText="1" noThreeD="1"/>
</file>

<file path=xl/ctrlProps/ctrlProp80.xml><?xml version="1.0" encoding="utf-8"?>
<formControlPr xmlns="http://schemas.microsoft.com/office/spreadsheetml/2009/9/main" objectType="CheckBox" fmlaLink="判定!$B$59" lockText="1" noThreeD="1"/>
</file>

<file path=xl/ctrlProps/ctrlProp81.xml><?xml version="1.0" encoding="utf-8"?>
<formControlPr xmlns="http://schemas.microsoft.com/office/spreadsheetml/2009/9/main" objectType="CheckBox" fmlaLink="判定!$C$58" lockText="1" noThreeD="1"/>
</file>

<file path=xl/ctrlProps/ctrlProp82.xml><?xml version="1.0" encoding="utf-8"?>
<formControlPr xmlns="http://schemas.microsoft.com/office/spreadsheetml/2009/9/main" objectType="CheckBox" fmlaLink="判定!$C$59" lockText="1" noThreeD="1"/>
</file>

<file path=xl/ctrlProps/ctrlProp83.xml><?xml version="1.0" encoding="utf-8"?>
<formControlPr xmlns="http://schemas.microsoft.com/office/spreadsheetml/2009/9/main" objectType="CheckBox" fmlaLink="判定!$B$60" lockText="1" noThreeD="1"/>
</file>

<file path=xl/ctrlProps/ctrlProp84.xml><?xml version="1.0" encoding="utf-8"?>
<formControlPr xmlns="http://schemas.microsoft.com/office/spreadsheetml/2009/9/main" objectType="CheckBox" fmlaLink="判定!$C$60" lockText="1" noThreeD="1"/>
</file>

<file path=xl/ctrlProps/ctrlProp9.xml><?xml version="1.0" encoding="utf-8"?>
<formControlPr xmlns="http://schemas.microsoft.com/office/spreadsheetml/2009/9/main" objectType="CheckBox" fmlaLink="判定!$D$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94</xdr:row>
          <xdr:rowOff>114300</xdr:rowOff>
        </xdr:from>
        <xdr:to xmlns:xdr="http://schemas.openxmlformats.org/drawingml/2006/spreadsheetDrawing">
          <xdr:col>3</xdr:col>
          <xdr:colOff>333375</xdr:colOff>
          <xdr:row>96</xdr:row>
          <xdr:rowOff>86360</xdr:rowOff>
        </xdr:to>
        <xdr:sp textlink="">
          <xdr:nvSpPr>
            <xdr:cNvPr id="1025" name="チェック 1" hidden="1">
              <a:extLst>
                <a:ext uri="{63B3BB69-23CF-44E3-9099-C40C66FF867C}">
                  <a14:compatExt spid="_x0000_s1025"/>
                </a:ext>
              </a:extLst>
            </xdr:cNvPr>
            <xdr:cNvSpPr>
              <a:spLocks noRot="1" noChangeShapeType="1"/>
            </xdr:cNvSpPr>
          </xdr:nvSpPr>
          <xdr:spPr>
            <a:xfrm>
              <a:off x="200025" y="16497300"/>
              <a:ext cx="1695450" cy="35306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8</xdr:row>
          <xdr:rowOff>27940</xdr:rowOff>
        </xdr:from>
        <xdr:to xmlns:xdr="http://schemas.openxmlformats.org/drawingml/2006/spreadsheetDrawing">
          <xdr:col>9</xdr:col>
          <xdr:colOff>66675</xdr:colOff>
          <xdr:row>8</xdr:row>
          <xdr:rowOff>238125</xdr:rowOff>
        </xdr:to>
        <xdr:sp textlink="">
          <xdr:nvSpPr>
            <xdr:cNvPr id="2050" name="チェック 2" hidden="1">
              <a:extLst>
                <a:ext uri="{63B3BB69-23CF-44E3-9099-C40C66FF867C}">
                  <a14:compatExt spid="_x0000_s2050"/>
                </a:ext>
              </a:extLst>
            </xdr:cNvPr>
            <xdr:cNvSpPr>
              <a:spLocks noRot="1" noChangeShapeType="1"/>
            </xdr:cNvSpPr>
          </xdr:nvSpPr>
          <xdr:spPr>
            <a:xfrm>
              <a:off x="952500" y="1513840"/>
              <a:ext cx="8286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xdr:row>
          <xdr:rowOff>27940</xdr:rowOff>
        </xdr:from>
        <xdr:to xmlns:xdr="http://schemas.openxmlformats.org/drawingml/2006/spreadsheetDrawing">
          <xdr:col>30</xdr:col>
          <xdr:colOff>95250</xdr:colOff>
          <xdr:row>8</xdr:row>
          <xdr:rowOff>238125</xdr:rowOff>
        </xdr:to>
        <xdr:sp textlink="">
          <xdr:nvSpPr>
            <xdr:cNvPr id="2052" name="チェック 4" hidden="1">
              <a:extLst>
                <a:ext uri="{63B3BB69-23CF-44E3-9099-C40C66FF867C}">
                  <a14:compatExt spid="_x0000_s2052"/>
                </a:ext>
              </a:extLst>
            </xdr:cNvPr>
            <xdr:cNvSpPr>
              <a:spLocks noRot="1" noChangeShapeType="1"/>
            </xdr:cNvSpPr>
          </xdr:nvSpPr>
          <xdr:spPr>
            <a:xfrm>
              <a:off x="4743450" y="1513840"/>
              <a:ext cx="1066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9</xdr:row>
          <xdr:rowOff>27940</xdr:rowOff>
        </xdr:from>
        <xdr:to xmlns:xdr="http://schemas.openxmlformats.org/drawingml/2006/spreadsheetDrawing">
          <xdr:col>8</xdr:col>
          <xdr:colOff>161925</xdr:colOff>
          <xdr:row>9</xdr:row>
          <xdr:rowOff>238125</xdr:rowOff>
        </xdr:to>
        <xdr:sp textlink="">
          <xdr:nvSpPr>
            <xdr:cNvPr id="2053" name="チェック 5" hidden="1">
              <a:extLst>
                <a:ext uri="{63B3BB69-23CF-44E3-9099-C40C66FF867C}">
                  <a14:compatExt spid="_x0000_s2053"/>
                </a:ext>
              </a:extLst>
            </xdr:cNvPr>
            <xdr:cNvSpPr>
              <a:spLocks noRot="1" noChangeShapeType="1"/>
            </xdr:cNvSpPr>
          </xdr:nvSpPr>
          <xdr:spPr>
            <a:xfrm>
              <a:off x="952500" y="1771015"/>
              <a:ext cx="7334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xdr:row>
          <xdr:rowOff>27940</xdr:rowOff>
        </xdr:from>
        <xdr:to xmlns:xdr="http://schemas.openxmlformats.org/drawingml/2006/spreadsheetDrawing">
          <xdr:col>13</xdr:col>
          <xdr:colOff>133350</xdr:colOff>
          <xdr:row>8</xdr:row>
          <xdr:rowOff>238125</xdr:rowOff>
        </xdr:to>
        <xdr:sp textlink="">
          <xdr:nvSpPr>
            <xdr:cNvPr id="2054" name="チェック 6" hidden="1">
              <a:extLst>
                <a:ext uri="{63B3BB69-23CF-44E3-9099-C40C66FF867C}">
                  <a14:compatExt spid="_x0000_s2054"/>
                </a:ext>
              </a:extLst>
            </xdr:cNvPr>
            <xdr:cNvSpPr>
              <a:spLocks noRot="1" noChangeShapeType="1"/>
            </xdr:cNvSpPr>
          </xdr:nvSpPr>
          <xdr:spPr>
            <a:xfrm>
              <a:off x="1885950" y="1513840"/>
              <a:ext cx="7239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xdr:row>
          <xdr:rowOff>27940</xdr:rowOff>
        </xdr:from>
        <xdr:to xmlns:xdr="http://schemas.openxmlformats.org/drawingml/2006/spreadsheetDrawing">
          <xdr:col>18</xdr:col>
          <xdr:colOff>104775</xdr:colOff>
          <xdr:row>8</xdr:row>
          <xdr:rowOff>238125</xdr:rowOff>
        </xdr:to>
        <xdr:sp textlink="">
          <xdr:nvSpPr>
            <xdr:cNvPr id="2055" name="チェック 7" hidden="1">
              <a:extLst>
                <a:ext uri="{63B3BB69-23CF-44E3-9099-C40C66FF867C}">
                  <a14:compatExt spid="_x0000_s2055"/>
                </a:ext>
              </a:extLst>
            </xdr:cNvPr>
            <xdr:cNvSpPr>
              <a:spLocks noRot="1" noChangeShapeType="1"/>
            </xdr:cNvSpPr>
          </xdr:nvSpPr>
          <xdr:spPr>
            <a:xfrm>
              <a:off x="2647950" y="1513840"/>
              <a:ext cx="8858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19685</xdr:colOff>
          <xdr:row>38</xdr:row>
          <xdr:rowOff>20320</xdr:rowOff>
        </xdr:from>
        <xdr:to xmlns:xdr="http://schemas.openxmlformats.org/drawingml/2006/spreadsheetDrawing">
          <xdr:col>8</xdr:col>
          <xdr:colOff>67310</xdr:colOff>
          <xdr:row>38</xdr:row>
          <xdr:rowOff>229870</xdr:rowOff>
        </xdr:to>
        <xdr:sp textlink="">
          <xdr:nvSpPr>
            <xdr:cNvPr id="2058" name="チェック 10" hidden="1">
              <a:extLst>
                <a:ext uri="{63B3BB69-23CF-44E3-9099-C40C66FF867C}">
                  <a14:compatExt spid="_x0000_s2058"/>
                </a:ext>
              </a:extLst>
            </xdr:cNvPr>
            <xdr:cNvSpPr>
              <a:spLocks noRot="1" noChangeShapeType="1"/>
            </xdr:cNvSpPr>
          </xdr:nvSpPr>
          <xdr:spPr>
            <a:xfrm>
              <a:off x="972185" y="7125970"/>
              <a:ext cx="6191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48260</xdr:colOff>
          <xdr:row>38</xdr:row>
          <xdr:rowOff>31115</xdr:rowOff>
        </xdr:from>
        <xdr:to xmlns:xdr="http://schemas.openxmlformats.org/drawingml/2006/spreadsheetDrawing">
          <xdr:col>12</xdr:col>
          <xdr:colOff>105410</xdr:colOff>
          <xdr:row>38</xdr:row>
          <xdr:rowOff>241300</xdr:rowOff>
        </xdr:to>
        <xdr:sp textlink="">
          <xdr:nvSpPr>
            <xdr:cNvPr id="2061" name="チェック 13" hidden="1">
              <a:extLst>
                <a:ext uri="{63B3BB69-23CF-44E3-9099-C40C66FF867C}">
                  <a14:compatExt spid="_x0000_s2061"/>
                </a:ext>
              </a:extLst>
            </xdr:cNvPr>
            <xdr:cNvSpPr>
              <a:spLocks noRot="1" noChangeShapeType="1"/>
            </xdr:cNvSpPr>
          </xdr:nvSpPr>
          <xdr:spPr>
            <a:xfrm>
              <a:off x="1572260" y="7136765"/>
              <a:ext cx="8191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167640</xdr:colOff>
          <xdr:row>38</xdr:row>
          <xdr:rowOff>30480</xdr:rowOff>
        </xdr:from>
        <xdr:to xmlns:xdr="http://schemas.openxmlformats.org/drawingml/2006/spreadsheetDrawing">
          <xdr:col>15</xdr:col>
          <xdr:colOff>148590</xdr:colOff>
          <xdr:row>38</xdr:row>
          <xdr:rowOff>240030</xdr:rowOff>
        </xdr:to>
        <xdr:sp textlink="">
          <xdr:nvSpPr>
            <xdr:cNvPr id="2062" name="チェック 14" hidden="1">
              <a:extLst>
                <a:ext uri="{63B3BB69-23CF-44E3-9099-C40C66FF867C}">
                  <a14:compatExt spid="_x0000_s2062"/>
                </a:ext>
              </a:extLst>
            </xdr:cNvPr>
            <xdr:cNvSpPr>
              <a:spLocks noRot="1" noChangeShapeType="1"/>
            </xdr:cNvSpPr>
          </xdr:nvSpPr>
          <xdr:spPr>
            <a:xfrm>
              <a:off x="2453640" y="7136130"/>
              <a:ext cx="5524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38100</xdr:colOff>
          <xdr:row>38</xdr:row>
          <xdr:rowOff>19050</xdr:rowOff>
        </xdr:from>
        <xdr:to xmlns:xdr="http://schemas.openxmlformats.org/drawingml/2006/spreadsheetDrawing">
          <xdr:col>22</xdr:col>
          <xdr:colOff>38100</xdr:colOff>
          <xdr:row>38</xdr:row>
          <xdr:rowOff>229235</xdr:rowOff>
        </xdr:to>
        <xdr:sp textlink="">
          <xdr:nvSpPr>
            <xdr:cNvPr id="2064" name="チェック 16" hidden="1">
              <a:extLst>
                <a:ext uri="{63B3BB69-23CF-44E3-9099-C40C66FF867C}">
                  <a14:compatExt spid="_x0000_s2064"/>
                </a:ext>
              </a:extLst>
            </xdr:cNvPr>
            <xdr:cNvSpPr>
              <a:spLocks noRot="1" noChangeShapeType="1"/>
            </xdr:cNvSpPr>
          </xdr:nvSpPr>
          <xdr:spPr>
            <a:xfrm>
              <a:off x="3086100" y="7124700"/>
              <a:ext cx="11430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xdr:colOff>
          <xdr:row>39</xdr:row>
          <xdr:rowOff>30480</xdr:rowOff>
        </xdr:from>
        <xdr:to xmlns:xdr="http://schemas.openxmlformats.org/drawingml/2006/spreadsheetDrawing">
          <xdr:col>10</xdr:col>
          <xdr:colOff>0</xdr:colOff>
          <xdr:row>39</xdr:row>
          <xdr:rowOff>240030</xdr:rowOff>
        </xdr:to>
        <xdr:sp textlink="">
          <xdr:nvSpPr>
            <xdr:cNvPr id="2065" name="チェック 17" hidden="1">
              <a:extLst>
                <a:ext uri="{63B3BB69-23CF-44E3-9099-C40C66FF867C}">
                  <a14:compatExt spid="_x0000_s2065"/>
                </a:ext>
              </a:extLst>
            </xdr:cNvPr>
            <xdr:cNvSpPr>
              <a:spLocks noRot="1" noChangeShapeType="1"/>
            </xdr:cNvSpPr>
          </xdr:nvSpPr>
          <xdr:spPr>
            <a:xfrm>
              <a:off x="971550" y="7393305"/>
              <a:ext cx="9334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19050</xdr:colOff>
          <xdr:row>38</xdr:row>
          <xdr:rowOff>19050</xdr:rowOff>
        </xdr:from>
        <xdr:to xmlns:xdr="http://schemas.openxmlformats.org/drawingml/2006/spreadsheetDrawing">
          <xdr:col>28</xdr:col>
          <xdr:colOff>104775</xdr:colOff>
          <xdr:row>38</xdr:row>
          <xdr:rowOff>238125</xdr:rowOff>
        </xdr:to>
        <xdr:sp textlink="">
          <xdr:nvSpPr>
            <xdr:cNvPr id="2066" name="チェック 18" hidden="1">
              <a:extLst>
                <a:ext uri="{63B3BB69-23CF-44E3-9099-C40C66FF867C}">
                  <a14:compatExt spid="_x0000_s2066"/>
                </a:ext>
              </a:extLst>
            </xdr:cNvPr>
            <xdr:cNvSpPr>
              <a:spLocks noRot="1" noChangeShapeType="1"/>
            </xdr:cNvSpPr>
          </xdr:nvSpPr>
          <xdr:spPr>
            <a:xfrm>
              <a:off x="4781550" y="7124700"/>
              <a:ext cx="6572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38100</xdr:colOff>
          <xdr:row>40</xdr:row>
          <xdr:rowOff>27940</xdr:rowOff>
        </xdr:from>
        <xdr:to xmlns:xdr="http://schemas.openxmlformats.org/drawingml/2006/spreadsheetDrawing">
          <xdr:col>17</xdr:col>
          <xdr:colOff>0</xdr:colOff>
          <xdr:row>40</xdr:row>
          <xdr:rowOff>238125</xdr:rowOff>
        </xdr:to>
        <xdr:sp textlink="">
          <xdr:nvSpPr>
            <xdr:cNvPr id="2068" name="チェック 20" hidden="1">
              <a:extLst>
                <a:ext uri="{63B3BB69-23CF-44E3-9099-C40C66FF867C}">
                  <a14:compatExt spid="_x0000_s2068"/>
                </a:ext>
              </a:extLst>
            </xdr:cNvPr>
            <xdr:cNvSpPr>
              <a:spLocks noRot="1" noChangeShapeType="1"/>
            </xdr:cNvSpPr>
          </xdr:nvSpPr>
          <xdr:spPr>
            <a:xfrm>
              <a:off x="2705100" y="7647940"/>
              <a:ext cx="533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40</xdr:row>
          <xdr:rowOff>27940</xdr:rowOff>
        </xdr:from>
        <xdr:to xmlns:xdr="http://schemas.openxmlformats.org/drawingml/2006/spreadsheetDrawing">
          <xdr:col>19</xdr:col>
          <xdr:colOff>152400</xdr:colOff>
          <xdr:row>40</xdr:row>
          <xdr:rowOff>238125</xdr:rowOff>
        </xdr:to>
        <xdr:sp textlink="">
          <xdr:nvSpPr>
            <xdr:cNvPr id="2069" name="チェック 21" hidden="1">
              <a:extLst>
                <a:ext uri="{63B3BB69-23CF-44E3-9099-C40C66FF867C}">
                  <a14:compatExt spid="_x0000_s2069"/>
                </a:ext>
              </a:extLst>
            </xdr:cNvPr>
            <xdr:cNvSpPr>
              <a:spLocks noRot="1" noChangeShapeType="1"/>
            </xdr:cNvSpPr>
          </xdr:nvSpPr>
          <xdr:spPr>
            <a:xfrm>
              <a:off x="3228975" y="7647940"/>
              <a:ext cx="5429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40</xdr:row>
          <xdr:rowOff>27940</xdr:rowOff>
        </xdr:from>
        <xdr:to xmlns:xdr="http://schemas.openxmlformats.org/drawingml/2006/spreadsheetDrawing">
          <xdr:col>22</xdr:col>
          <xdr:colOff>142875</xdr:colOff>
          <xdr:row>40</xdr:row>
          <xdr:rowOff>238125</xdr:rowOff>
        </xdr:to>
        <xdr:sp textlink="">
          <xdr:nvSpPr>
            <xdr:cNvPr id="2070" name="チェック 22" hidden="1">
              <a:extLst>
                <a:ext uri="{63B3BB69-23CF-44E3-9099-C40C66FF867C}">
                  <a14:compatExt spid="_x0000_s2070"/>
                </a:ext>
              </a:extLst>
            </xdr:cNvPr>
            <xdr:cNvSpPr>
              <a:spLocks noRot="1" noChangeShapeType="1"/>
            </xdr:cNvSpPr>
          </xdr:nvSpPr>
          <xdr:spPr>
            <a:xfrm>
              <a:off x="3800475" y="7647940"/>
              <a:ext cx="533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40</xdr:row>
          <xdr:rowOff>27940</xdr:rowOff>
        </xdr:from>
        <xdr:to xmlns:xdr="http://schemas.openxmlformats.org/drawingml/2006/spreadsheetDrawing">
          <xdr:col>25</xdr:col>
          <xdr:colOff>152400</xdr:colOff>
          <xdr:row>40</xdr:row>
          <xdr:rowOff>238125</xdr:rowOff>
        </xdr:to>
        <xdr:sp textlink="">
          <xdr:nvSpPr>
            <xdr:cNvPr id="2071" name="チェック 23" hidden="1">
              <a:extLst>
                <a:ext uri="{63B3BB69-23CF-44E3-9099-C40C66FF867C}">
                  <a14:compatExt spid="_x0000_s2071"/>
                </a:ext>
              </a:extLst>
            </xdr:cNvPr>
            <xdr:cNvSpPr>
              <a:spLocks noRot="1" noChangeShapeType="1"/>
            </xdr:cNvSpPr>
          </xdr:nvSpPr>
          <xdr:spPr>
            <a:xfrm>
              <a:off x="4371975" y="7647940"/>
              <a:ext cx="5429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180975</xdr:colOff>
          <xdr:row>40</xdr:row>
          <xdr:rowOff>27940</xdr:rowOff>
        </xdr:from>
        <xdr:to xmlns:xdr="http://schemas.openxmlformats.org/drawingml/2006/spreadsheetDrawing">
          <xdr:col>29</xdr:col>
          <xdr:colOff>95250</xdr:colOff>
          <xdr:row>40</xdr:row>
          <xdr:rowOff>238125</xdr:rowOff>
        </xdr:to>
        <xdr:sp textlink="">
          <xdr:nvSpPr>
            <xdr:cNvPr id="2072" name="チェック 24" hidden="1">
              <a:extLst>
                <a:ext uri="{63B3BB69-23CF-44E3-9099-C40C66FF867C}">
                  <a14:compatExt spid="_x0000_s2072"/>
                </a:ext>
              </a:extLst>
            </xdr:cNvPr>
            <xdr:cNvSpPr>
              <a:spLocks noRot="1" noChangeShapeType="1"/>
            </xdr:cNvSpPr>
          </xdr:nvSpPr>
          <xdr:spPr>
            <a:xfrm>
              <a:off x="4943475" y="764794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15</xdr:row>
          <xdr:rowOff>8890</xdr:rowOff>
        </xdr:from>
        <xdr:to xmlns:xdr="http://schemas.openxmlformats.org/drawingml/2006/spreadsheetDrawing">
          <xdr:col>17</xdr:col>
          <xdr:colOff>152400</xdr:colOff>
          <xdr:row>15</xdr:row>
          <xdr:rowOff>238125</xdr:rowOff>
        </xdr:to>
        <xdr:sp textlink="">
          <xdr:nvSpPr>
            <xdr:cNvPr id="2093" name="チェック 45" hidden="1">
              <a:extLst>
                <a:ext uri="{63B3BB69-23CF-44E3-9099-C40C66FF867C}">
                  <a14:compatExt spid="_x0000_s2093"/>
                </a:ext>
              </a:extLst>
            </xdr:cNvPr>
            <xdr:cNvSpPr>
              <a:spLocks noRot="1" noChangeShapeType="1"/>
            </xdr:cNvSpPr>
          </xdr:nvSpPr>
          <xdr:spPr>
            <a:xfrm>
              <a:off x="2867025" y="2723515"/>
              <a:ext cx="5238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9525</xdr:colOff>
          <xdr:row>15</xdr:row>
          <xdr:rowOff>10160</xdr:rowOff>
        </xdr:from>
        <xdr:to xmlns:xdr="http://schemas.openxmlformats.org/drawingml/2006/spreadsheetDrawing">
          <xdr:col>20</xdr:col>
          <xdr:colOff>171450</xdr:colOff>
          <xdr:row>15</xdr:row>
          <xdr:rowOff>229235</xdr:rowOff>
        </xdr:to>
        <xdr:sp textlink="">
          <xdr:nvSpPr>
            <xdr:cNvPr id="2094" name="チェック 46" hidden="1">
              <a:extLst>
                <a:ext uri="{63B3BB69-23CF-44E3-9099-C40C66FF867C}">
                  <a14:compatExt spid="_x0000_s2094"/>
                </a:ext>
              </a:extLst>
            </xdr:cNvPr>
            <xdr:cNvSpPr>
              <a:spLocks noRot="1" noChangeShapeType="1"/>
            </xdr:cNvSpPr>
          </xdr:nvSpPr>
          <xdr:spPr>
            <a:xfrm>
              <a:off x="3438525" y="2724785"/>
              <a:ext cx="5429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33655</xdr:colOff>
          <xdr:row>20</xdr:row>
          <xdr:rowOff>24130</xdr:rowOff>
        </xdr:from>
        <xdr:to xmlns:xdr="http://schemas.openxmlformats.org/drawingml/2006/spreadsheetDrawing">
          <xdr:col>29</xdr:col>
          <xdr:colOff>157480</xdr:colOff>
          <xdr:row>20</xdr:row>
          <xdr:rowOff>233680</xdr:rowOff>
        </xdr:to>
        <xdr:sp textlink="">
          <xdr:nvSpPr>
            <xdr:cNvPr id="2095" name="チェック 47" hidden="1">
              <a:extLst>
                <a:ext uri="{63B3BB69-23CF-44E3-9099-C40C66FF867C}">
                  <a14:compatExt spid="_x0000_s2095"/>
                </a:ext>
              </a:extLst>
            </xdr:cNvPr>
            <xdr:cNvSpPr>
              <a:spLocks noRot="1" noChangeShapeType="1"/>
            </xdr:cNvSpPr>
          </xdr:nvSpPr>
          <xdr:spPr>
            <a:xfrm>
              <a:off x="4224655" y="3643630"/>
              <a:ext cx="1457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45085</xdr:colOff>
          <xdr:row>21</xdr:row>
          <xdr:rowOff>25400</xdr:rowOff>
        </xdr:from>
        <xdr:to xmlns:xdr="http://schemas.openxmlformats.org/drawingml/2006/spreadsheetDrawing">
          <xdr:col>29</xdr:col>
          <xdr:colOff>45085</xdr:colOff>
          <xdr:row>21</xdr:row>
          <xdr:rowOff>234950</xdr:rowOff>
        </xdr:to>
        <xdr:sp textlink="">
          <xdr:nvSpPr>
            <xdr:cNvPr id="2096" name="チェック 48" hidden="1">
              <a:extLst>
                <a:ext uri="{63B3BB69-23CF-44E3-9099-C40C66FF867C}">
                  <a14:compatExt spid="_x0000_s2096"/>
                </a:ext>
              </a:extLst>
            </xdr:cNvPr>
            <xdr:cNvSpPr>
              <a:spLocks noRot="1" noChangeShapeType="1"/>
            </xdr:cNvSpPr>
          </xdr:nvSpPr>
          <xdr:spPr>
            <a:xfrm>
              <a:off x="4236085" y="3902075"/>
              <a:ext cx="13335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45720</xdr:colOff>
          <xdr:row>22</xdr:row>
          <xdr:rowOff>23495</xdr:rowOff>
        </xdr:from>
        <xdr:to xmlns:xdr="http://schemas.openxmlformats.org/drawingml/2006/spreadsheetDrawing">
          <xdr:col>32</xdr:col>
          <xdr:colOff>112395</xdr:colOff>
          <xdr:row>22</xdr:row>
          <xdr:rowOff>233045</xdr:rowOff>
        </xdr:to>
        <xdr:sp textlink="">
          <xdr:nvSpPr>
            <xdr:cNvPr id="2097" name="チェック 49" hidden="1">
              <a:extLst>
                <a:ext uri="{63B3BB69-23CF-44E3-9099-C40C66FF867C}">
                  <a14:compatExt spid="_x0000_s2097"/>
                </a:ext>
              </a:extLst>
            </xdr:cNvPr>
            <xdr:cNvSpPr>
              <a:spLocks noRot="1" noChangeShapeType="1"/>
            </xdr:cNvSpPr>
          </xdr:nvSpPr>
          <xdr:spPr>
            <a:xfrm>
              <a:off x="4236720" y="4157345"/>
              <a:ext cx="19716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20</xdr:row>
          <xdr:rowOff>27305</xdr:rowOff>
        </xdr:from>
        <xdr:to xmlns:xdr="http://schemas.openxmlformats.org/drawingml/2006/spreadsheetDrawing">
          <xdr:col>16</xdr:col>
          <xdr:colOff>121285</xdr:colOff>
          <xdr:row>21</xdr:row>
          <xdr:rowOff>8255</xdr:rowOff>
        </xdr:to>
        <xdr:sp textlink="">
          <xdr:nvSpPr>
            <xdr:cNvPr id="2098" name="チェック 50" hidden="1">
              <a:extLst>
                <a:ext uri="{63B3BB69-23CF-44E3-9099-C40C66FF867C}">
                  <a14:compatExt spid="_x0000_s2098"/>
                </a:ext>
              </a:extLst>
            </xdr:cNvPr>
            <xdr:cNvSpPr>
              <a:spLocks noRot="1" noChangeShapeType="1"/>
            </xdr:cNvSpPr>
          </xdr:nvSpPr>
          <xdr:spPr>
            <a:xfrm>
              <a:off x="381000" y="3646805"/>
              <a:ext cx="278828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22</xdr:row>
          <xdr:rowOff>30480</xdr:rowOff>
        </xdr:from>
        <xdr:to xmlns:xdr="http://schemas.openxmlformats.org/drawingml/2006/spreadsheetDrawing">
          <xdr:col>16</xdr:col>
          <xdr:colOff>38100</xdr:colOff>
          <xdr:row>22</xdr:row>
          <xdr:rowOff>240030</xdr:rowOff>
        </xdr:to>
        <xdr:sp textlink="">
          <xdr:nvSpPr>
            <xdr:cNvPr id="2099" name="チェック 51" hidden="1">
              <a:extLst>
                <a:ext uri="{63B3BB69-23CF-44E3-9099-C40C66FF867C}">
                  <a14:compatExt spid="_x0000_s2099"/>
                </a:ext>
              </a:extLst>
            </xdr:cNvPr>
            <xdr:cNvSpPr>
              <a:spLocks noRot="1" noChangeShapeType="1"/>
            </xdr:cNvSpPr>
          </xdr:nvSpPr>
          <xdr:spPr>
            <a:xfrm>
              <a:off x="381000" y="4164330"/>
              <a:ext cx="27051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69</xdr:row>
          <xdr:rowOff>8890</xdr:rowOff>
        </xdr:from>
        <xdr:to xmlns:xdr="http://schemas.openxmlformats.org/drawingml/2006/spreadsheetDrawing">
          <xdr:col>7</xdr:col>
          <xdr:colOff>104775</xdr:colOff>
          <xdr:row>69</xdr:row>
          <xdr:rowOff>248285</xdr:rowOff>
        </xdr:to>
        <xdr:sp textlink="">
          <xdr:nvSpPr>
            <xdr:cNvPr id="2133" name="チェック 85" hidden="1">
              <a:extLst>
                <a:ext uri="{63B3BB69-23CF-44E3-9099-C40C66FF867C}">
                  <a14:compatExt spid="_x0000_s2133"/>
                </a:ext>
              </a:extLst>
            </xdr:cNvPr>
            <xdr:cNvSpPr>
              <a:spLocks noRot="1" noChangeShapeType="1"/>
            </xdr:cNvSpPr>
          </xdr:nvSpPr>
          <xdr:spPr>
            <a:xfrm>
              <a:off x="933450" y="12238990"/>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69</xdr:row>
          <xdr:rowOff>0</xdr:rowOff>
        </xdr:from>
        <xdr:to xmlns:xdr="http://schemas.openxmlformats.org/drawingml/2006/spreadsheetDrawing">
          <xdr:col>10</xdr:col>
          <xdr:colOff>152400</xdr:colOff>
          <xdr:row>69</xdr:row>
          <xdr:rowOff>248285</xdr:rowOff>
        </xdr:to>
        <xdr:sp textlink="">
          <xdr:nvSpPr>
            <xdr:cNvPr id="2134" name="チェック 86" hidden="1">
              <a:extLst>
                <a:ext uri="{63B3BB69-23CF-44E3-9099-C40C66FF867C}">
                  <a14:compatExt spid="_x0000_s2134"/>
                </a:ext>
              </a:extLst>
            </xdr:cNvPr>
            <xdr:cNvSpPr>
              <a:spLocks noRot="1" noChangeShapeType="1"/>
            </xdr:cNvSpPr>
          </xdr:nvSpPr>
          <xdr:spPr>
            <a:xfrm>
              <a:off x="1504950" y="12230100"/>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70</xdr:row>
          <xdr:rowOff>38100</xdr:rowOff>
        </xdr:from>
        <xdr:to xmlns:xdr="http://schemas.openxmlformats.org/drawingml/2006/spreadsheetDrawing">
          <xdr:col>13</xdr:col>
          <xdr:colOff>85725</xdr:colOff>
          <xdr:row>70</xdr:row>
          <xdr:rowOff>248285</xdr:rowOff>
        </xdr:to>
        <xdr:sp textlink="">
          <xdr:nvSpPr>
            <xdr:cNvPr id="2135" name="チェック 87" hidden="1">
              <a:extLst>
                <a:ext uri="{63B3BB69-23CF-44E3-9099-C40C66FF867C}">
                  <a14:compatExt spid="_x0000_s2135"/>
                </a:ext>
              </a:extLst>
            </xdr:cNvPr>
            <xdr:cNvSpPr>
              <a:spLocks noRot="1" noChangeShapeType="1"/>
            </xdr:cNvSpPr>
          </xdr:nvSpPr>
          <xdr:spPr>
            <a:xfrm>
              <a:off x="1885950" y="1252537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71</xdr:row>
          <xdr:rowOff>19050</xdr:rowOff>
        </xdr:from>
        <xdr:to xmlns:xdr="http://schemas.openxmlformats.org/drawingml/2006/spreadsheetDrawing">
          <xdr:col>14</xdr:col>
          <xdr:colOff>142875</xdr:colOff>
          <xdr:row>71</xdr:row>
          <xdr:rowOff>248285</xdr:rowOff>
        </xdr:to>
        <xdr:sp textlink="">
          <xdr:nvSpPr>
            <xdr:cNvPr id="2136" name="チェック 88" hidden="1">
              <a:extLst>
                <a:ext uri="{63B3BB69-23CF-44E3-9099-C40C66FF867C}">
                  <a14:compatExt spid="_x0000_s2136"/>
                </a:ext>
              </a:extLst>
            </xdr:cNvPr>
            <xdr:cNvSpPr>
              <a:spLocks noRot="1" noChangeShapeType="1"/>
            </xdr:cNvSpPr>
          </xdr:nvSpPr>
          <xdr:spPr>
            <a:xfrm>
              <a:off x="1885950" y="1276350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70</xdr:row>
          <xdr:rowOff>38100</xdr:rowOff>
        </xdr:from>
        <xdr:to xmlns:xdr="http://schemas.openxmlformats.org/drawingml/2006/spreadsheetDrawing">
          <xdr:col>16</xdr:col>
          <xdr:colOff>152400</xdr:colOff>
          <xdr:row>70</xdr:row>
          <xdr:rowOff>248285</xdr:rowOff>
        </xdr:to>
        <xdr:sp textlink="">
          <xdr:nvSpPr>
            <xdr:cNvPr id="2137" name="チェック 89" hidden="1">
              <a:extLst>
                <a:ext uri="{63B3BB69-23CF-44E3-9099-C40C66FF867C}">
                  <a14:compatExt spid="_x0000_s2137"/>
                </a:ext>
              </a:extLst>
            </xdr:cNvPr>
            <xdr:cNvSpPr>
              <a:spLocks noRot="1" noChangeShapeType="1"/>
            </xdr:cNvSpPr>
          </xdr:nvSpPr>
          <xdr:spPr>
            <a:xfrm>
              <a:off x="2647950" y="1252537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71</xdr:row>
          <xdr:rowOff>27940</xdr:rowOff>
        </xdr:from>
        <xdr:to xmlns:xdr="http://schemas.openxmlformats.org/drawingml/2006/spreadsheetDrawing">
          <xdr:col>19</xdr:col>
          <xdr:colOff>19050</xdr:colOff>
          <xdr:row>71</xdr:row>
          <xdr:rowOff>248285</xdr:rowOff>
        </xdr:to>
        <xdr:sp textlink="">
          <xdr:nvSpPr>
            <xdr:cNvPr id="2138" name="チェック 90" hidden="1">
              <a:extLst>
                <a:ext uri="{63B3BB69-23CF-44E3-9099-C40C66FF867C}">
                  <a14:compatExt spid="_x0000_s2138"/>
                </a:ext>
              </a:extLst>
            </xdr:cNvPr>
            <xdr:cNvSpPr>
              <a:spLocks noRot="1" noChangeShapeType="1"/>
            </xdr:cNvSpPr>
          </xdr:nvSpPr>
          <xdr:spPr>
            <a:xfrm>
              <a:off x="2838450" y="1277239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72</xdr:row>
          <xdr:rowOff>38100</xdr:rowOff>
        </xdr:from>
        <xdr:to xmlns:xdr="http://schemas.openxmlformats.org/drawingml/2006/spreadsheetDrawing">
          <xdr:col>8</xdr:col>
          <xdr:colOff>104775</xdr:colOff>
          <xdr:row>72</xdr:row>
          <xdr:rowOff>248285</xdr:rowOff>
        </xdr:to>
        <xdr:sp textlink="">
          <xdr:nvSpPr>
            <xdr:cNvPr id="2139" name="チェック 91" hidden="1">
              <a:extLst>
                <a:ext uri="{63B3BB69-23CF-44E3-9099-C40C66FF867C}">
                  <a14:compatExt spid="_x0000_s2139"/>
                </a:ext>
              </a:extLst>
            </xdr:cNvPr>
            <xdr:cNvSpPr>
              <a:spLocks noRot="1" noChangeShapeType="1"/>
            </xdr:cNvSpPr>
          </xdr:nvSpPr>
          <xdr:spPr>
            <a:xfrm>
              <a:off x="933450" y="1303972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72</xdr:row>
          <xdr:rowOff>38100</xdr:rowOff>
        </xdr:from>
        <xdr:to xmlns:xdr="http://schemas.openxmlformats.org/drawingml/2006/spreadsheetDrawing">
          <xdr:col>13</xdr:col>
          <xdr:colOff>133350</xdr:colOff>
          <xdr:row>72</xdr:row>
          <xdr:rowOff>248285</xdr:rowOff>
        </xdr:to>
        <xdr:sp textlink="">
          <xdr:nvSpPr>
            <xdr:cNvPr id="2140" name="チェック 92" hidden="1">
              <a:extLst>
                <a:ext uri="{63B3BB69-23CF-44E3-9099-C40C66FF867C}">
                  <a14:compatExt spid="_x0000_s2140"/>
                </a:ext>
              </a:extLst>
            </xdr:cNvPr>
            <xdr:cNvSpPr>
              <a:spLocks noRot="1" noChangeShapeType="1"/>
            </xdr:cNvSpPr>
          </xdr:nvSpPr>
          <xdr:spPr>
            <a:xfrm>
              <a:off x="1695450" y="1303972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161925</xdr:colOff>
          <xdr:row>8</xdr:row>
          <xdr:rowOff>27940</xdr:rowOff>
        </xdr:from>
        <xdr:to xmlns:xdr="http://schemas.openxmlformats.org/drawingml/2006/spreadsheetDrawing">
          <xdr:col>24</xdr:col>
          <xdr:colOff>133350</xdr:colOff>
          <xdr:row>8</xdr:row>
          <xdr:rowOff>238125</xdr:rowOff>
        </xdr:to>
        <xdr:sp textlink="">
          <xdr:nvSpPr>
            <xdr:cNvPr id="2151" name="チェック 103" hidden="1">
              <a:extLst>
                <a:ext uri="{63B3BB69-23CF-44E3-9099-C40C66FF867C}">
                  <a14:compatExt spid="_x0000_s2151"/>
                </a:ext>
              </a:extLst>
            </xdr:cNvPr>
            <xdr:cNvSpPr>
              <a:spLocks noRot="1" noChangeShapeType="1"/>
            </xdr:cNvSpPr>
          </xdr:nvSpPr>
          <xdr:spPr>
            <a:xfrm>
              <a:off x="3590925" y="1513840"/>
              <a:ext cx="11144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91</xdr:row>
          <xdr:rowOff>8890</xdr:rowOff>
        </xdr:from>
        <xdr:to xmlns:xdr="http://schemas.openxmlformats.org/drawingml/2006/spreadsheetDrawing">
          <xdr:col>7</xdr:col>
          <xdr:colOff>104775</xdr:colOff>
          <xdr:row>91</xdr:row>
          <xdr:rowOff>248285</xdr:rowOff>
        </xdr:to>
        <xdr:sp textlink="">
          <xdr:nvSpPr>
            <xdr:cNvPr id="2164" name="チェック 116" hidden="1">
              <a:extLst>
                <a:ext uri="{63B3BB69-23CF-44E3-9099-C40C66FF867C}">
                  <a14:compatExt spid="_x0000_s2164"/>
                </a:ext>
              </a:extLst>
            </xdr:cNvPr>
            <xdr:cNvSpPr>
              <a:spLocks noRot="1" noChangeShapeType="1"/>
            </xdr:cNvSpPr>
          </xdr:nvSpPr>
          <xdr:spPr>
            <a:xfrm>
              <a:off x="933450" y="1638236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91</xdr:row>
          <xdr:rowOff>0</xdr:rowOff>
        </xdr:from>
        <xdr:to xmlns:xdr="http://schemas.openxmlformats.org/drawingml/2006/spreadsheetDrawing">
          <xdr:col>10</xdr:col>
          <xdr:colOff>152400</xdr:colOff>
          <xdr:row>91</xdr:row>
          <xdr:rowOff>248285</xdr:rowOff>
        </xdr:to>
        <xdr:sp textlink="">
          <xdr:nvSpPr>
            <xdr:cNvPr id="2165" name="チェック 117" hidden="1">
              <a:extLst>
                <a:ext uri="{63B3BB69-23CF-44E3-9099-C40C66FF867C}">
                  <a14:compatExt spid="_x0000_s2165"/>
                </a:ext>
              </a:extLst>
            </xdr:cNvPr>
            <xdr:cNvSpPr>
              <a:spLocks noRot="1" noChangeShapeType="1"/>
            </xdr:cNvSpPr>
          </xdr:nvSpPr>
          <xdr:spPr>
            <a:xfrm>
              <a:off x="1504950" y="1637347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92</xdr:row>
          <xdr:rowOff>38100</xdr:rowOff>
        </xdr:from>
        <xdr:to xmlns:xdr="http://schemas.openxmlformats.org/drawingml/2006/spreadsheetDrawing">
          <xdr:col>13</xdr:col>
          <xdr:colOff>85725</xdr:colOff>
          <xdr:row>92</xdr:row>
          <xdr:rowOff>248285</xdr:rowOff>
        </xdr:to>
        <xdr:sp textlink="">
          <xdr:nvSpPr>
            <xdr:cNvPr id="2166" name="チェック 118" hidden="1">
              <a:extLst>
                <a:ext uri="{63B3BB69-23CF-44E3-9099-C40C66FF867C}">
                  <a14:compatExt spid="_x0000_s2166"/>
                </a:ext>
              </a:extLst>
            </xdr:cNvPr>
            <xdr:cNvSpPr>
              <a:spLocks noRot="1" noChangeShapeType="1"/>
            </xdr:cNvSpPr>
          </xdr:nvSpPr>
          <xdr:spPr>
            <a:xfrm>
              <a:off x="1885950" y="1666875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93</xdr:row>
          <xdr:rowOff>19050</xdr:rowOff>
        </xdr:from>
        <xdr:to xmlns:xdr="http://schemas.openxmlformats.org/drawingml/2006/spreadsheetDrawing">
          <xdr:col>14</xdr:col>
          <xdr:colOff>142875</xdr:colOff>
          <xdr:row>93</xdr:row>
          <xdr:rowOff>248285</xdr:rowOff>
        </xdr:to>
        <xdr:sp textlink="">
          <xdr:nvSpPr>
            <xdr:cNvPr id="2167" name="チェック 119" hidden="1">
              <a:extLst>
                <a:ext uri="{63B3BB69-23CF-44E3-9099-C40C66FF867C}">
                  <a14:compatExt spid="_x0000_s2167"/>
                </a:ext>
              </a:extLst>
            </xdr:cNvPr>
            <xdr:cNvSpPr>
              <a:spLocks noRot="1" noChangeShapeType="1"/>
            </xdr:cNvSpPr>
          </xdr:nvSpPr>
          <xdr:spPr>
            <a:xfrm>
              <a:off x="1885950" y="16906875"/>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92</xdr:row>
          <xdr:rowOff>38100</xdr:rowOff>
        </xdr:from>
        <xdr:to xmlns:xdr="http://schemas.openxmlformats.org/drawingml/2006/spreadsheetDrawing">
          <xdr:col>16</xdr:col>
          <xdr:colOff>152400</xdr:colOff>
          <xdr:row>92</xdr:row>
          <xdr:rowOff>248285</xdr:rowOff>
        </xdr:to>
        <xdr:sp textlink="">
          <xdr:nvSpPr>
            <xdr:cNvPr id="2168" name="チェック 120" hidden="1">
              <a:extLst>
                <a:ext uri="{63B3BB69-23CF-44E3-9099-C40C66FF867C}">
                  <a14:compatExt spid="_x0000_s2168"/>
                </a:ext>
              </a:extLst>
            </xdr:cNvPr>
            <xdr:cNvSpPr>
              <a:spLocks noRot="1" noChangeShapeType="1"/>
            </xdr:cNvSpPr>
          </xdr:nvSpPr>
          <xdr:spPr>
            <a:xfrm>
              <a:off x="2647950" y="1666875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93</xdr:row>
          <xdr:rowOff>27940</xdr:rowOff>
        </xdr:from>
        <xdr:to xmlns:xdr="http://schemas.openxmlformats.org/drawingml/2006/spreadsheetDrawing">
          <xdr:col>19</xdr:col>
          <xdr:colOff>19050</xdr:colOff>
          <xdr:row>93</xdr:row>
          <xdr:rowOff>248285</xdr:rowOff>
        </xdr:to>
        <xdr:sp textlink="">
          <xdr:nvSpPr>
            <xdr:cNvPr id="2169" name="チェック 121" hidden="1">
              <a:extLst>
                <a:ext uri="{63B3BB69-23CF-44E3-9099-C40C66FF867C}">
                  <a14:compatExt spid="_x0000_s2169"/>
                </a:ext>
              </a:extLst>
            </xdr:cNvPr>
            <xdr:cNvSpPr>
              <a:spLocks noRot="1" noChangeShapeType="1"/>
            </xdr:cNvSpPr>
          </xdr:nvSpPr>
          <xdr:spPr>
            <a:xfrm>
              <a:off x="2838450" y="16915765"/>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94</xdr:row>
          <xdr:rowOff>38100</xdr:rowOff>
        </xdr:from>
        <xdr:to xmlns:xdr="http://schemas.openxmlformats.org/drawingml/2006/spreadsheetDrawing">
          <xdr:col>8</xdr:col>
          <xdr:colOff>104775</xdr:colOff>
          <xdr:row>94</xdr:row>
          <xdr:rowOff>248285</xdr:rowOff>
        </xdr:to>
        <xdr:sp textlink="">
          <xdr:nvSpPr>
            <xdr:cNvPr id="2170" name="チェック 122" hidden="1">
              <a:extLst>
                <a:ext uri="{63B3BB69-23CF-44E3-9099-C40C66FF867C}">
                  <a14:compatExt spid="_x0000_s2170"/>
                </a:ext>
              </a:extLst>
            </xdr:cNvPr>
            <xdr:cNvSpPr>
              <a:spLocks noRot="1" noChangeShapeType="1"/>
            </xdr:cNvSpPr>
          </xdr:nvSpPr>
          <xdr:spPr>
            <a:xfrm>
              <a:off x="933450" y="17183100"/>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94</xdr:row>
          <xdr:rowOff>38100</xdr:rowOff>
        </xdr:from>
        <xdr:to xmlns:xdr="http://schemas.openxmlformats.org/drawingml/2006/spreadsheetDrawing">
          <xdr:col>13</xdr:col>
          <xdr:colOff>133350</xdr:colOff>
          <xdr:row>94</xdr:row>
          <xdr:rowOff>248285</xdr:rowOff>
        </xdr:to>
        <xdr:sp textlink="">
          <xdr:nvSpPr>
            <xdr:cNvPr id="2171" name="チェック 123" hidden="1">
              <a:extLst>
                <a:ext uri="{63B3BB69-23CF-44E3-9099-C40C66FF867C}">
                  <a14:compatExt spid="_x0000_s2171"/>
                </a:ext>
              </a:extLst>
            </xdr:cNvPr>
            <xdr:cNvSpPr>
              <a:spLocks noRot="1" noChangeShapeType="1"/>
            </xdr:cNvSpPr>
          </xdr:nvSpPr>
          <xdr:spPr>
            <a:xfrm>
              <a:off x="1695450" y="17183100"/>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40</xdr:row>
          <xdr:rowOff>27940</xdr:rowOff>
        </xdr:from>
        <xdr:to xmlns:xdr="http://schemas.openxmlformats.org/drawingml/2006/spreadsheetDrawing">
          <xdr:col>14</xdr:col>
          <xdr:colOff>57150</xdr:colOff>
          <xdr:row>40</xdr:row>
          <xdr:rowOff>248285</xdr:rowOff>
        </xdr:to>
        <xdr:sp textlink="">
          <xdr:nvSpPr>
            <xdr:cNvPr id="2220" name="チェック 172" hidden="1">
              <a:extLst>
                <a:ext uri="{63B3BB69-23CF-44E3-9099-C40C66FF867C}">
                  <a14:compatExt spid="_x0000_s2220"/>
                </a:ext>
              </a:extLst>
            </xdr:cNvPr>
            <xdr:cNvSpPr>
              <a:spLocks noRot="1" noChangeShapeType="1"/>
            </xdr:cNvSpPr>
          </xdr:nvSpPr>
          <xdr:spPr>
            <a:xfrm>
              <a:off x="1743075" y="7647940"/>
              <a:ext cx="981075" cy="220345"/>
            </a:xfrm>
            <a:prstGeom prst="rect"/>
          </xdr:spPr>
        </xdr:sp>
        <xdr:clientData/>
      </xdr:twoCellAnchor>
    </mc:Choice>
    <mc:Fallback/>
  </mc:AlternateContent>
  <xdr:twoCellAnchor>
    <xdr:from xmlns:xdr="http://schemas.openxmlformats.org/drawingml/2006/spreadsheetDrawing">
      <xdr:col>22</xdr:col>
      <xdr:colOff>13970</xdr:colOff>
      <xdr:row>20</xdr:row>
      <xdr:rowOff>0</xdr:rowOff>
    </xdr:from>
    <xdr:to xmlns:xdr="http://schemas.openxmlformats.org/drawingml/2006/spreadsheetDrawing">
      <xdr:col>30</xdr:col>
      <xdr:colOff>96520</xdr:colOff>
      <xdr:row>24</xdr:row>
      <xdr:rowOff>9525</xdr:rowOff>
    </xdr:to>
    <xdr:sp macro="" textlink="">
      <xdr:nvSpPr>
        <xdr:cNvPr id="2172" name="図形 173"/>
        <xdr:cNvSpPr/>
      </xdr:nvSpPr>
      <xdr:spPr>
        <a:xfrm>
          <a:off x="4204970" y="3619500"/>
          <a:ext cx="1606550" cy="1038225"/>
        </a:xfrm>
        <a:prstGeom prst="bracketPair">
          <a:avLst>
            <a:gd name="adj" fmla="val 10953"/>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0</xdr:colOff>
      <xdr:row>19</xdr:row>
      <xdr:rowOff>27940</xdr:rowOff>
    </xdr:from>
    <xdr:to xmlns:xdr="http://schemas.openxmlformats.org/drawingml/2006/spreadsheetDrawing">
      <xdr:col>20</xdr:col>
      <xdr:colOff>30480</xdr:colOff>
      <xdr:row>23</xdr:row>
      <xdr:rowOff>243205</xdr:rowOff>
    </xdr:to>
    <xdr:sp macro="" textlink="">
      <xdr:nvSpPr>
        <xdr:cNvPr id="2173" name="図形 174"/>
        <xdr:cNvSpPr/>
      </xdr:nvSpPr>
      <xdr:spPr>
        <a:xfrm>
          <a:off x="381000" y="3580765"/>
          <a:ext cx="3459480" cy="1053465"/>
        </a:xfrm>
        <a:prstGeom prst="bracketPair">
          <a:avLst>
            <a:gd name="adj" fmla="val 13609"/>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45085</xdr:colOff>
          <xdr:row>23</xdr:row>
          <xdr:rowOff>26035</xdr:rowOff>
        </xdr:from>
        <xdr:to xmlns:xdr="http://schemas.openxmlformats.org/drawingml/2006/spreadsheetDrawing">
          <xdr:col>28</xdr:col>
          <xdr:colOff>97155</xdr:colOff>
          <xdr:row>23</xdr:row>
          <xdr:rowOff>236220</xdr:rowOff>
        </xdr:to>
        <xdr:sp textlink="">
          <xdr:nvSpPr>
            <xdr:cNvPr id="2275" name="チェック 227" hidden="1">
              <a:extLst>
                <a:ext uri="{63B3BB69-23CF-44E3-9099-C40C66FF867C}">
                  <a14:compatExt spid="_x0000_s2275"/>
                </a:ext>
              </a:extLst>
            </xdr:cNvPr>
            <xdr:cNvSpPr>
              <a:spLocks noRot="1" noChangeShapeType="1"/>
            </xdr:cNvSpPr>
          </xdr:nvSpPr>
          <xdr:spPr>
            <a:xfrm>
              <a:off x="4236085" y="4417060"/>
              <a:ext cx="1195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168275</xdr:colOff>
          <xdr:row>44</xdr:row>
          <xdr:rowOff>10160</xdr:rowOff>
        </xdr:from>
        <xdr:to xmlns:xdr="http://schemas.openxmlformats.org/drawingml/2006/spreadsheetDrawing">
          <xdr:col>28</xdr:col>
          <xdr:colOff>168275</xdr:colOff>
          <xdr:row>44</xdr:row>
          <xdr:rowOff>248285</xdr:rowOff>
        </xdr:to>
        <xdr:sp textlink="">
          <xdr:nvSpPr>
            <xdr:cNvPr id="2324" name="チェック 276" hidden="1">
              <a:extLst>
                <a:ext uri="{63B3BB69-23CF-44E3-9099-C40C66FF867C}">
                  <a14:compatExt spid="_x0000_s2324"/>
                </a:ext>
              </a:extLst>
            </xdr:cNvPr>
            <xdr:cNvSpPr>
              <a:spLocks noRot="1" noChangeShapeType="1"/>
            </xdr:cNvSpPr>
          </xdr:nvSpPr>
          <xdr:spPr>
            <a:xfrm>
              <a:off x="2835275" y="8277860"/>
              <a:ext cx="2667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38</xdr:row>
          <xdr:rowOff>26035</xdr:rowOff>
        </xdr:from>
        <xdr:to xmlns:xdr="http://schemas.openxmlformats.org/drawingml/2006/spreadsheetDrawing">
          <xdr:col>25</xdr:col>
          <xdr:colOff>0</xdr:colOff>
          <xdr:row>38</xdr:row>
          <xdr:rowOff>236220</xdr:rowOff>
        </xdr:to>
        <xdr:sp textlink="">
          <xdr:nvSpPr>
            <xdr:cNvPr id="2375" name="チェック 327" hidden="1">
              <a:extLst>
                <a:ext uri="{63B3BB69-23CF-44E3-9099-C40C66FF867C}">
                  <a14:compatExt spid="_x0000_s2375"/>
                </a:ext>
              </a:extLst>
            </xdr:cNvPr>
            <xdr:cNvSpPr>
              <a:spLocks noRot="1" noChangeShapeType="1"/>
            </xdr:cNvSpPr>
          </xdr:nvSpPr>
          <xdr:spPr>
            <a:xfrm>
              <a:off x="4210050" y="713168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180340</xdr:colOff>
          <xdr:row>39</xdr:row>
          <xdr:rowOff>20320</xdr:rowOff>
        </xdr:from>
        <xdr:to xmlns:xdr="http://schemas.openxmlformats.org/drawingml/2006/spreadsheetDrawing">
          <xdr:col>13</xdr:col>
          <xdr:colOff>132715</xdr:colOff>
          <xdr:row>39</xdr:row>
          <xdr:rowOff>229870</xdr:rowOff>
        </xdr:to>
        <xdr:sp textlink="">
          <xdr:nvSpPr>
            <xdr:cNvPr id="2377" name="チェック 329" hidden="1">
              <a:extLst>
                <a:ext uri="{63B3BB69-23CF-44E3-9099-C40C66FF867C}">
                  <a14:compatExt spid="_x0000_s2377"/>
                </a:ext>
              </a:extLst>
            </xdr:cNvPr>
            <xdr:cNvSpPr>
              <a:spLocks noRot="1" noChangeShapeType="1"/>
            </xdr:cNvSpPr>
          </xdr:nvSpPr>
          <xdr:spPr>
            <a:xfrm>
              <a:off x="1894840" y="7383145"/>
              <a:ext cx="7143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163830</xdr:colOff>
          <xdr:row>6</xdr:row>
          <xdr:rowOff>10160</xdr:rowOff>
        </xdr:from>
        <xdr:to xmlns:xdr="http://schemas.openxmlformats.org/drawingml/2006/spreadsheetDrawing">
          <xdr:col>31</xdr:col>
          <xdr:colOff>59055</xdr:colOff>
          <xdr:row>6</xdr:row>
          <xdr:rowOff>248285</xdr:rowOff>
        </xdr:to>
        <xdr:sp textlink="">
          <xdr:nvSpPr>
            <xdr:cNvPr id="2378" name="チェック 330" hidden="1">
              <a:extLst>
                <a:ext uri="{63B3BB69-23CF-44E3-9099-C40C66FF867C}">
                  <a14:compatExt spid="_x0000_s2378"/>
                </a:ext>
              </a:extLst>
            </xdr:cNvPr>
            <xdr:cNvSpPr>
              <a:spLocks noRot="1" noChangeShapeType="1"/>
            </xdr:cNvSpPr>
          </xdr:nvSpPr>
          <xdr:spPr>
            <a:xfrm>
              <a:off x="3592830" y="1172210"/>
              <a:ext cx="2371725" cy="238125"/>
            </a:xfrm>
            <a:prstGeom prst="rect"/>
          </xdr:spPr>
        </xdr:sp>
        <xdr:clientData/>
      </xdr:twoCellAnchor>
    </mc:Choice>
    <mc:Fallback/>
  </mc:AlternateContent>
  <xdr:twoCellAnchor>
    <xdr:from xmlns:xdr="http://schemas.openxmlformats.org/drawingml/2006/spreadsheetDrawing">
      <xdr:col>2</xdr:col>
      <xdr:colOff>0</xdr:colOff>
      <xdr:row>26</xdr:row>
      <xdr:rowOff>29845</xdr:rowOff>
    </xdr:from>
    <xdr:to xmlns:xdr="http://schemas.openxmlformats.org/drawingml/2006/spreadsheetDrawing">
      <xdr:col>20</xdr:col>
      <xdr:colOff>20955</xdr:colOff>
      <xdr:row>32</xdr:row>
      <xdr:rowOff>38735</xdr:rowOff>
    </xdr:to>
    <xdr:sp macro="" textlink="">
      <xdr:nvSpPr>
        <xdr:cNvPr id="2325" name="図形 331"/>
        <xdr:cNvSpPr/>
      </xdr:nvSpPr>
      <xdr:spPr>
        <a:xfrm>
          <a:off x="381000" y="5001895"/>
          <a:ext cx="3449955" cy="980440"/>
        </a:xfrm>
        <a:prstGeom prst="bracketPair">
          <a:avLst>
            <a:gd name="adj" fmla="val 8817"/>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10160</xdr:colOff>
          <xdr:row>25</xdr:row>
          <xdr:rowOff>24130</xdr:rowOff>
        </xdr:from>
        <xdr:to xmlns:xdr="http://schemas.openxmlformats.org/drawingml/2006/spreadsheetDrawing">
          <xdr:col>15</xdr:col>
          <xdr:colOff>10160</xdr:colOff>
          <xdr:row>25</xdr:row>
          <xdr:rowOff>233680</xdr:rowOff>
        </xdr:to>
        <xdr:sp textlink="">
          <xdr:nvSpPr>
            <xdr:cNvPr id="2380" name="チェック 332" hidden="1">
              <a:extLst>
                <a:ext uri="{63B3BB69-23CF-44E3-9099-C40C66FF867C}">
                  <a14:compatExt spid="_x0000_s2380"/>
                </a:ext>
              </a:extLst>
            </xdr:cNvPr>
            <xdr:cNvSpPr>
              <a:spLocks noRot="1" noChangeShapeType="1"/>
            </xdr:cNvSpPr>
          </xdr:nvSpPr>
          <xdr:spPr>
            <a:xfrm>
              <a:off x="391160" y="4739005"/>
              <a:ext cx="24765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10795</xdr:colOff>
          <xdr:row>27</xdr:row>
          <xdr:rowOff>24130</xdr:rowOff>
        </xdr:from>
        <xdr:to xmlns:xdr="http://schemas.openxmlformats.org/drawingml/2006/spreadsheetDrawing">
          <xdr:col>12</xdr:col>
          <xdr:colOff>145415</xdr:colOff>
          <xdr:row>27</xdr:row>
          <xdr:rowOff>233680</xdr:rowOff>
        </xdr:to>
        <xdr:sp textlink="">
          <xdr:nvSpPr>
            <xdr:cNvPr id="2381" name="チェック 333" hidden="1">
              <a:extLst>
                <a:ext uri="{63B3BB69-23CF-44E3-9099-C40C66FF867C}">
                  <a14:compatExt spid="_x0000_s2381"/>
                </a:ext>
              </a:extLst>
            </xdr:cNvPr>
            <xdr:cNvSpPr>
              <a:spLocks noRot="1" noChangeShapeType="1"/>
            </xdr:cNvSpPr>
          </xdr:nvSpPr>
          <xdr:spPr>
            <a:xfrm>
              <a:off x="391795" y="5062855"/>
              <a:ext cx="20396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10795</xdr:colOff>
          <xdr:row>29</xdr:row>
          <xdr:rowOff>24130</xdr:rowOff>
        </xdr:from>
        <xdr:to xmlns:xdr="http://schemas.openxmlformats.org/drawingml/2006/spreadsheetDrawing">
          <xdr:col>12</xdr:col>
          <xdr:colOff>21590</xdr:colOff>
          <xdr:row>29</xdr:row>
          <xdr:rowOff>233680</xdr:rowOff>
        </xdr:to>
        <xdr:sp textlink="">
          <xdr:nvSpPr>
            <xdr:cNvPr id="2382" name="チェック 334" hidden="1">
              <a:extLst>
                <a:ext uri="{63B3BB69-23CF-44E3-9099-C40C66FF867C}">
                  <a14:compatExt spid="_x0000_s2382"/>
                </a:ext>
              </a:extLst>
            </xdr:cNvPr>
            <xdr:cNvSpPr>
              <a:spLocks noRot="1" noChangeShapeType="1"/>
            </xdr:cNvSpPr>
          </xdr:nvSpPr>
          <xdr:spPr>
            <a:xfrm>
              <a:off x="391795" y="5386705"/>
              <a:ext cx="19157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10160</xdr:colOff>
          <xdr:row>31</xdr:row>
          <xdr:rowOff>22225</xdr:rowOff>
        </xdr:from>
        <xdr:to xmlns:xdr="http://schemas.openxmlformats.org/drawingml/2006/spreadsheetDrawing">
          <xdr:col>13</xdr:col>
          <xdr:colOff>122555</xdr:colOff>
          <xdr:row>31</xdr:row>
          <xdr:rowOff>231775</xdr:rowOff>
        </xdr:to>
        <xdr:sp textlink="">
          <xdr:nvSpPr>
            <xdr:cNvPr id="2383" name="チェック 335" hidden="1">
              <a:extLst>
                <a:ext uri="{63B3BB69-23CF-44E3-9099-C40C66FF867C}">
                  <a14:compatExt spid="_x0000_s2383"/>
                </a:ext>
              </a:extLst>
            </xdr:cNvPr>
            <xdr:cNvSpPr>
              <a:spLocks noRot="1" noChangeShapeType="1"/>
            </xdr:cNvSpPr>
          </xdr:nvSpPr>
          <xdr:spPr>
            <a:xfrm>
              <a:off x="391160" y="5708650"/>
              <a:ext cx="22078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175895</xdr:colOff>
          <xdr:row>45</xdr:row>
          <xdr:rowOff>22860</xdr:rowOff>
        </xdr:from>
        <xdr:to xmlns:xdr="http://schemas.openxmlformats.org/drawingml/2006/spreadsheetDrawing">
          <xdr:col>30</xdr:col>
          <xdr:colOff>156845</xdr:colOff>
          <xdr:row>47</xdr:row>
          <xdr:rowOff>32385</xdr:rowOff>
        </xdr:to>
        <xdr:sp textlink="">
          <xdr:nvSpPr>
            <xdr:cNvPr id="2385" name="チェック 337" hidden="1">
              <a:extLst>
                <a:ext uri="{63B3BB69-23CF-44E3-9099-C40C66FF867C}">
                  <a14:compatExt spid="_x0000_s2385"/>
                </a:ext>
              </a:extLst>
            </xdr:cNvPr>
            <xdr:cNvSpPr>
              <a:spLocks noRot="1" noChangeShapeType="1"/>
            </xdr:cNvSpPr>
          </xdr:nvSpPr>
          <xdr:spPr>
            <a:xfrm>
              <a:off x="2842895" y="8547735"/>
              <a:ext cx="3028950" cy="20955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14</xdr:row>
          <xdr:rowOff>8890</xdr:rowOff>
        </xdr:from>
        <xdr:to xmlns:xdr="http://schemas.openxmlformats.org/drawingml/2006/spreadsheetDrawing">
          <xdr:col>7</xdr:col>
          <xdr:colOff>104775</xdr:colOff>
          <xdr:row>14</xdr:row>
          <xdr:rowOff>248285</xdr:rowOff>
        </xdr:to>
        <xdr:sp textlink="">
          <xdr:nvSpPr>
            <xdr:cNvPr id="3098" name="チェック 85" hidden="1">
              <a:extLst>
                <a:ext uri="{63B3BB69-23CF-44E3-9099-C40C66FF867C}">
                  <a14:compatExt spid="_x0000_s3098"/>
                </a:ext>
              </a:extLst>
            </xdr:cNvPr>
            <xdr:cNvSpPr>
              <a:spLocks noRot="1" noChangeShapeType="1"/>
            </xdr:cNvSpPr>
          </xdr:nvSpPr>
          <xdr:spPr>
            <a:xfrm>
              <a:off x="933450" y="2599690"/>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14</xdr:row>
          <xdr:rowOff>0</xdr:rowOff>
        </xdr:from>
        <xdr:to xmlns:xdr="http://schemas.openxmlformats.org/drawingml/2006/spreadsheetDrawing">
          <xdr:col>10</xdr:col>
          <xdr:colOff>152400</xdr:colOff>
          <xdr:row>14</xdr:row>
          <xdr:rowOff>248285</xdr:rowOff>
        </xdr:to>
        <xdr:sp textlink="">
          <xdr:nvSpPr>
            <xdr:cNvPr id="3099" name="チェック 86" hidden="1">
              <a:extLst>
                <a:ext uri="{63B3BB69-23CF-44E3-9099-C40C66FF867C}">
                  <a14:compatExt spid="_x0000_s3099"/>
                </a:ext>
              </a:extLst>
            </xdr:cNvPr>
            <xdr:cNvSpPr>
              <a:spLocks noRot="1" noChangeShapeType="1"/>
            </xdr:cNvSpPr>
          </xdr:nvSpPr>
          <xdr:spPr>
            <a:xfrm>
              <a:off x="1504950" y="2590800"/>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xdr:row>
          <xdr:rowOff>38100</xdr:rowOff>
        </xdr:from>
        <xdr:to xmlns:xdr="http://schemas.openxmlformats.org/drawingml/2006/spreadsheetDrawing">
          <xdr:col>13</xdr:col>
          <xdr:colOff>85725</xdr:colOff>
          <xdr:row>16</xdr:row>
          <xdr:rowOff>248285</xdr:rowOff>
        </xdr:to>
        <xdr:sp textlink="">
          <xdr:nvSpPr>
            <xdr:cNvPr id="3100" name="チェック 87" hidden="1">
              <a:extLst>
                <a:ext uri="{63B3BB69-23CF-44E3-9099-C40C66FF867C}">
                  <a14:compatExt spid="_x0000_s3100"/>
                </a:ext>
              </a:extLst>
            </xdr:cNvPr>
            <xdr:cNvSpPr>
              <a:spLocks noRot="1" noChangeShapeType="1"/>
            </xdr:cNvSpPr>
          </xdr:nvSpPr>
          <xdr:spPr>
            <a:xfrm>
              <a:off x="1885950" y="295275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17</xdr:row>
          <xdr:rowOff>19050</xdr:rowOff>
        </xdr:from>
        <xdr:to xmlns:xdr="http://schemas.openxmlformats.org/drawingml/2006/spreadsheetDrawing">
          <xdr:col>14</xdr:col>
          <xdr:colOff>142875</xdr:colOff>
          <xdr:row>17</xdr:row>
          <xdr:rowOff>248285</xdr:rowOff>
        </xdr:to>
        <xdr:sp textlink="">
          <xdr:nvSpPr>
            <xdr:cNvPr id="3101" name="チェック 88" hidden="1">
              <a:extLst>
                <a:ext uri="{63B3BB69-23CF-44E3-9099-C40C66FF867C}">
                  <a14:compatExt spid="_x0000_s3101"/>
                </a:ext>
              </a:extLst>
            </xdr:cNvPr>
            <xdr:cNvSpPr>
              <a:spLocks noRot="1" noChangeShapeType="1"/>
            </xdr:cNvSpPr>
          </xdr:nvSpPr>
          <xdr:spPr>
            <a:xfrm>
              <a:off x="1885950" y="3190875"/>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16</xdr:row>
          <xdr:rowOff>38100</xdr:rowOff>
        </xdr:from>
        <xdr:to xmlns:xdr="http://schemas.openxmlformats.org/drawingml/2006/spreadsheetDrawing">
          <xdr:col>16</xdr:col>
          <xdr:colOff>152400</xdr:colOff>
          <xdr:row>16</xdr:row>
          <xdr:rowOff>248285</xdr:rowOff>
        </xdr:to>
        <xdr:sp textlink="">
          <xdr:nvSpPr>
            <xdr:cNvPr id="3102" name="チェック 89" hidden="1">
              <a:extLst>
                <a:ext uri="{63B3BB69-23CF-44E3-9099-C40C66FF867C}">
                  <a14:compatExt spid="_x0000_s3102"/>
                </a:ext>
              </a:extLst>
            </xdr:cNvPr>
            <xdr:cNvSpPr>
              <a:spLocks noRot="1" noChangeShapeType="1"/>
            </xdr:cNvSpPr>
          </xdr:nvSpPr>
          <xdr:spPr>
            <a:xfrm>
              <a:off x="2647950" y="295275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17</xdr:row>
          <xdr:rowOff>27940</xdr:rowOff>
        </xdr:from>
        <xdr:to xmlns:xdr="http://schemas.openxmlformats.org/drawingml/2006/spreadsheetDrawing">
          <xdr:col>19</xdr:col>
          <xdr:colOff>19050</xdr:colOff>
          <xdr:row>17</xdr:row>
          <xdr:rowOff>248285</xdr:rowOff>
        </xdr:to>
        <xdr:sp textlink="">
          <xdr:nvSpPr>
            <xdr:cNvPr id="3103" name="チェック 90" hidden="1">
              <a:extLst>
                <a:ext uri="{63B3BB69-23CF-44E3-9099-C40C66FF867C}">
                  <a14:compatExt spid="_x0000_s3103"/>
                </a:ext>
              </a:extLst>
            </xdr:cNvPr>
            <xdr:cNvSpPr>
              <a:spLocks noRot="1" noChangeShapeType="1"/>
            </xdr:cNvSpPr>
          </xdr:nvSpPr>
          <xdr:spPr>
            <a:xfrm>
              <a:off x="2838450" y="3199765"/>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18</xdr:row>
          <xdr:rowOff>38100</xdr:rowOff>
        </xdr:from>
        <xdr:to xmlns:xdr="http://schemas.openxmlformats.org/drawingml/2006/spreadsheetDrawing">
          <xdr:col>8</xdr:col>
          <xdr:colOff>104775</xdr:colOff>
          <xdr:row>18</xdr:row>
          <xdr:rowOff>248285</xdr:rowOff>
        </xdr:to>
        <xdr:sp textlink="">
          <xdr:nvSpPr>
            <xdr:cNvPr id="3104" name="チェック 91" hidden="1">
              <a:extLst>
                <a:ext uri="{63B3BB69-23CF-44E3-9099-C40C66FF867C}">
                  <a14:compatExt spid="_x0000_s3104"/>
                </a:ext>
              </a:extLst>
            </xdr:cNvPr>
            <xdr:cNvSpPr>
              <a:spLocks noRot="1" noChangeShapeType="1"/>
            </xdr:cNvSpPr>
          </xdr:nvSpPr>
          <xdr:spPr>
            <a:xfrm>
              <a:off x="933450" y="3467100"/>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18</xdr:row>
          <xdr:rowOff>38100</xdr:rowOff>
        </xdr:from>
        <xdr:to xmlns:xdr="http://schemas.openxmlformats.org/drawingml/2006/spreadsheetDrawing">
          <xdr:col>13</xdr:col>
          <xdr:colOff>133350</xdr:colOff>
          <xdr:row>18</xdr:row>
          <xdr:rowOff>248285</xdr:rowOff>
        </xdr:to>
        <xdr:sp textlink="">
          <xdr:nvSpPr>
            <xdr:cNvPr id="3105" name="チェック 92" hidden="1">
              <a:extLst>
                <a:ext uri="{63B3BB69-23CF-44E3-9099-C40C66FF867C}">
                  <a14:compatExt spid="_x0000_s3105"/>
                </a:ext>
              </a:extLst>
            </xdr:cNvPr>
            <xdr:cNvSpPr>
              <a:spLocks noRot="1" noChangeShapeType="1"/>
            </xdr:cNvSpPr>
          </xdr:nvSpPr>
          <xdr:spPr>
            <a:xfrm>
              <a:off x="1695450" y="3467100"/>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36</xdr:row>
          <xdr:rowOff>8890</xdr:rowOff>
        </xdr:from>
        <xdr:to xmlns:xdr="http://schemas.openxmlformats.org/drawingml/2006/spreadsheetDrawing">
          <xdr:col>7</xdr:col>
          <xdr:colOff>104775</xdr:colOff>
          <xdr:row>36</xdr:row>
          <xdr:rowOff>248285</xdr:rowOff>
        </xdr:to>
        <xdr:sp textlink="">
          <xdr:nvSpPr>
            <xdr:cNvPr id="3109" name="チェック 116" hidden="1">
              <a:extLst>
                <a:ext uri="{63B3BB69-23CF-44E3-9099-C40C66FF867C}">
                  <a14:compatExt spid="_x0000_s3109"/>
                </a:ext>
              </a:extLst>
            </xdr:cNvPr>
            <xdr:cNvSpPr>
              <a:spLocks noRot="1" noChangeShapeType="1"/>
            </xdr:cNvSpPr>
          </xdr:nvSpPr>
          <xdr:spPr>
            <a:xfrm>
              <a:off x="933450" y="674306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36</xdr:row>
          <xdr:rowOff>0</xdr:rowOff>
        </xdr:from>
        <xdr:to xmlns:xdr="http://schemas.openxmlformats.org/drawingml/2006/spreadsheetDrawing">
          <xdr:col>10</xdr:col>
          <xdr:colOff>152400</xdr:colOff>
          <xdr:row>36</xdr:row>
          <xdr:rowOff>248285</xdr:rowOff>
        </xdr:to>
        <xdr:sp textlink="">
          <xdr:nvSpPr>
            <xdr:cNvPr id="3110" name="チェック 117" hidden="1">
              <a:extLst>
                <a:ext uri="{63B3BB69-23CF-44E3-9099-C40C66FF867C}">
                  <a14:compatExt spid="_x0000_s3110"/>
                </a:ext>
              </a:extLst>
            </xdr:cNvPr>
            <xdr:cNvSpPr>
              <a:spLocks noRot="1" noChangeShapeType="1"/>
            </xdr:cNvSpPr>
          </xdr:nvSpPr>
          <xdr:spPr>
            <a:xfrm>
              <a:off x="1504950" y="673417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38</xdr:row>
          <xdr:rowOff>38100</xdr:rowOff>
        </xdr:from>
        <xdr:to xmlns:xdr="http://schemas.openxmlformats.org/drawingml/2006/spreadsheetDrawing">
          <xdr:col>13</xdr:col>
          <xdr:colOff>85725</xdr:colOff>
          <xdr:row>38</xdr:row>
          <xdr:rowOff>248285</xdr:rowOff>
        </xdr:to>
        <xdr:sp textlink="">
          <xdr:nvSpPr>
            <xdr:cNvPr id="3111" name="チェック 118" hidden="1">
              <a:extLst>
                <a:ext uri="{63B3BB69-23CF-44E3-9099-C40C66FF867C}">
                  <a14:compatExt spid="_x0000_s3111"/>
                </a:ext>
              </a:extLst>
            </xdr:cNvPr>
            <xdr:cNvSpPr>
              <a:spLocks noRot="1" noChangeShapeType="1"/>
            </xdr:cNvSpPr>
          </xdr:nvSpPr>
          <xdr:spPr>
            <a:xfrm>
              <a:off x="1885950" y="709612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39</xdr:row>
          <xdr:rowOff>19050</xdr:rowOff>
        </xdr:from>
        <xdr:to xmlns:xdr="http://schemas.openxmlformats.org/drawingml/2006/spreadsheetDrawing">
          <xdr:col>14</xdr:col>
          <xdr:colOff>142875</xdr:colOff>
          <xdr:row>39</xdr:row>
          <xdr:rowOff>248285</xdr:rowOff>
        </xdr:to>
        <xdr:sp textlink="">
          <xdr:nvSpPr>
            <xdr:cNvPr id="3112" name="チェック 119" hidden="1">
              <a:extLst>
                <a:ext uri="{63B3BB69-23CF-44E3-9099-C40C66FF867C}">
                  <a14:compatExt spid="_x0000_s3112"/>
                </a:ext>
              </a:extLst>
            </xdr:cNvPr>
            <xdr:cNvSpPr>
              <a:spLocks noRot="1" noChangeShapeType="1"/>
            </xdr:cNvSpPr>
          </xdr:nvSpPr>
          <xdr:spPr>
            <a:xfrm>
              <a:off x="1885950" y="733425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38</xdr:row>
          <xdr:rowOff>38100</xdr:rowOff>
        </xdr:from>
        <xdr:to xmlns:xdr="http://schemas.openxmlformats.org/drawingml/2006/spreadsheetDrawing">
          <xdr:col>16</xdr:col>
          <xdr:colOff>152400</xdr:colOff>
          <xdr:row>38</xdr:row>
          <xdr:rowOff>248285</xdr:rowOff>
        </xdr:to>
        <xdr:sp textlink="">
          <xdr:nvSpPr>
            <xdr:cNvPr id="3113" name="チェック 120" hidden="1">
              <a:extLst>
                <a:ext uri="{63B3BB69-23CF-44E3-9099-C40C66FF867C}">
                  <a14:compatExt spid="_x0000_s3113"/>
                </a:ext>
              </a:extLst>
            </xdr:cNvPr>
            <xdr:cNvSpPr>
              <a:spLocks noRot="1" noChangeShapeType="1"/>
            </xdr:cNvSpPr>
          </xdr:nvSpPr>
          <xdr:spPr>
            <a:xfrm>
              <a:off x="2647950" y="709612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39</xdr:row>
          <xdr:rowOff>27940</xdr:rowOff>
        </xdr:from>
        <xdr:to xmlns:xdr="http://schemas.openxmlformats.org/drawingml/2006/spreadsheetDrawing">
          <xdr:col>19</xdr:col>
          <xdr:colOff>19050</xdr:colOff>
          <xdr:row>39</xdr:row>
          <xdr:rowOff>248285</xdr:rowOff>
        </xdr:to>
        <xdr:sp textlink="">
          <xdr:nvSpPr>
            <xdr:cNvPr id="3114" name="チェック 121" hidden="1">
              <a:extLst>
                <a:ext uri="{63B3BB69-23CF-44E3-9099-C40C66FF867C}">
                  <a14:compatExt spid="_x0000_s3114"/>
                </a:ext>
              </a:extLst>
            </xdr:cNvPr>
            <xdr:cNvSpPr>
              <a:spLocks noRot="1" noChangeShapeType="1"/>
            </xdr:cNvSpPr>
          </xdr:nvSpPr>
          <xdr:spPr>
            <a:xfrm>
              <a:off x="2838450" y="734314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40</xdr:row>
          <xdr:rowOff>38100</xdr:rowOff>
        </xdr:from>
        <xdr:to xmlns:xdr="http://schemas.openxmlformats.org/drawingml/2006/spreadsheetDrawing">
          <xdr:col>8</xdr:col>
          <xdr:colOff>104775</xdr:colOff>
          <xdr:row>40</xdr:row>
          <xdr:rowOff>248285</xdr:rowOff>
        </xdr:to>
        <xdr:sp textlink="">
          <xdr:nvSpPr>
            <xdr:cNvPr id="3115" name="チェック 122" hidden="1">
              <a:extLst>
                <a:ext uri="{63B3BB69-23CF-44E3-9099-C40C66FF867C}">
                  <a14:compatExt spid="_x0000_s3115"/>
                </a:ext>
              </a:extLst>
            </xdr:cNvPr>
            <xdr:cNvSpPr>
              <a:spLocks noRot="1" noChangeShapeType="1"/>
            </xdr:cNvSpPr>
          </xdr:nvSpPr>
          <xdr:spPr>
            <a:xfrm>
              <a:off x="933450" y="761047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40</xdr:row>
          <xdr:rowOff>38100</xdr:rowOff>
        </xdr:from>
        <xdr:to xmlns:xdr="http://schemas.openxmlformats.org/drawingml/2006/spreadsheetDrawing">
          <xdr:col>13</xdr:col>
          <xdr:colOff>133350</xdr:colOff>
          <xdr:row>40</xdr:row>
          <xdr:rowOff>248285</xdr:rowOff>
        </xdr:to>
        <xdr:sp textlink="">
          <xdr:nvSpPr>
            <xdr:cNvPr id="3116" name="チェック 123" hidden="1">
              <a:extLst>
                <a:ext uri="{63B3BB69-23CF-44E3-9099-C40C66FF867C}">
                  <a14:compatExt spid="_x0000_s3116"/>
                </a:ext>
              </a:extLst>
            </xdr:cNvPr>
            <xdr:cNvSpPr>
              <a:spLocks noRot="1" noChangeShapeType="1"/>
            </xdr:cNvSpPr>
          </xdr:nvSpPr>
          <xdr:spPr>
            <a:xfrm>
              <a:off x="1695450" y="761047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61</xdr:row>
          <xdr:rowOff>8890</xdr:rowOff>
        </xdr:from>
        <xdr:to xmlns:xdr="http://schemas.openxmlformats.org/drawingml/2006/spreadsheetDrawing">
          <xdr:col>7</xdr:col>
          <xdr:colOff>104775</xdr:colOff>
          <xdr:row>61</xdr:row>
          <xdr:rowOff>248285</xdr:rowOff>
        </xdr:to>
        <xdr:sp textlink="">
          <xdr:nvSpPr>
            <xdr:cNvPr id="3125" name="チェック 85" hidden="1">
              <a:extLst>
                <a:ext uri="{63B3BB69-23CF-44E3-9099-C40C66FF867C}">
                  <a14:compatExt spid="_x0000_s3125"/>
                </a:ext>
              </a:extLst>
            </xdr:cNvPr>
            <xdr:cNvSpPr>
              <a:spLocks noRot="1" noChangeShapeType="1"/>
            </xdr:cNvSpPr>
          </xdr:nvSpPr>
          <xdr:spPr>
            <a:xfrm>
              <a:off x="933450" y="1146746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61</xdr:row>
          <xdr:rowOff>0</xdr:rowOff>
        </xdr:from>
        <xdr:to xmlns:xdr="http://schemas.openxmlformats.org/drawingml/2006/spreadsheetDrawing">
          <xdr:col>10</xdr:col>
          <xdr:colOff>152400</xdr:colOff>
          <xdr:row>61</xdr:row>
          <xdr:rowOff>248285</xdr:rowOff>
        </xdr:to>
        <xdr:sp textlink="">
          <xdr:nvSpPr>
            <xdr:cNvPr id="3126" name="チェック 86" hidden="1">
              <a:extLst>
                <a:ext uri="{63B3BB69-23CF-44E3-9099-C40C66FF867C}">
                  <a14:compatExt spid="_x0000_s3126"/>
                </a:ext>
              </a:extLst>
            </xdr:cNvPr>
            <xdr:cNvSpPr>
              <a:spLocks noRot="1" noChangeShapeType="1"/>
            </xdr:cNvSpPr>
          </xdr:nvSpPr>
          <xdr:spPr>
            <a:xfrm>
              <a:off x="1504950" y="1145857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63</xdr:row>
          <xdr:rowOff>38100</xdr:rowOff>
        </xdr:from>
        <xdr:to xmlns:xdr="http://schemas.openxmlformats.org/drawingml/2006/spreadsheetDrawing">
          <xdr:col>13</xdr:col>
          <xdr:colOff>85725</xdr:colOff>
          <xdr:row>63</xdr:row>
          <xdr:rowOff>248285</xdr:rowOff>
        </xdr:to>
        <xdr:sp textlink="">
          <xdr:nvSpPr>
            <xdr:cNvPr id="3127" name="チェック 87" hidden="1">
              <a:extLst>
                <a:ext uri="{63B3BB69-23CF-44E3-9099-C40C66FF867C}">
                  <a14:compatExt spid="_x0000_s3127"/>
                </a:ext>
              </a:extLst>
            </xdr:cNvPr>
            <xdr:cNvSpPr>
              <a:spLocks noRot="1" noChangeShapeType="1"/>
            </xdr:cNvSpPr>
          </xdr:nvSpPr>
          <xdr:spPr>
            <a:xfrm>
              <a:off x="1885950" y="1182052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64</xdr:row>
          <xdr:rowOff>19050</xdr:rowOff>
        </xdr:from>
        <xdr:to xmlns:xdr="http://schemas.openxmlformats.org/drawingml/2006/spreadsheetDrawing">
          <xdr:col>14</xdr:col>
          <xdr:colOff>142875</xdr:colOff>
          <xdr:row>64</xdr:row>
          <xdr:rowOff>248285</xdr:rowOff>
        </xdr:to>
        <xdr:sp textlink="">
          <xdr:nvSpPr>
            <xdr:cNvPr id="3128" name="チェック 88" hidden="1">
              <a:extLst>
                <a:ext uri="{63B3BB69-23CF-44E3-9099-C40C66FF867C}">
                  <a14:compatExt spid="_x0000_s3128"/>
                </a:ext>
              </a:extLst>
            </xdr:cNvPr>
            <xdr:cNvSpPr>
              <a:spLocks noRot="1" noChangeShapeType="1"/>
            </xdr:cNvSpPr>
          </xdr:nvSpPr>
          <xdr:spPr>
            <a:xfrm>
              <a:off x="1885950" y="1205865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63</xdr:row>
          <xdr:rowOff>38100</xdr:rowOff>
        </xdr:from>
        <xdr:to xmlns:xdr="http://schemas.openxmlformats.org/drawingml/2006/spreadsheetDrawing">
          <xdr:col>16</xdr:col>
          <xdr:colOff>152400</xdr:colOff>
          <xdr:row>63</xdr:row>
          <xdr:rowOff>248285</xdr:rowOff>
        </xdr:to>
        <xdr:sp textlink="">
          <xdr:nvSpPr>
            <xdr:cNvPr id="3129" name="チェック 89" hidden="1">
              <a:extLst>
                <a:ext uri="{63B3BB69-23CF-44E3-9099-C40C66FF867C}">
                  <a14:compatExt spid="_x0000_s3129"/>
                </a:ext>
              </a:extLst>
            </xdr:cNvPr>
            <xdr:cNvSpPr>
              <a:spLocks noRot="1" noChangeShapeType="1"/>
            </xdr:cNvSpPr>
          </xdr:nvSpPr>
          <xdr:spPr>
            <a:xfrm>
              <a:off x="2647950" y="1182052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64</xdr:row>
          <xdr:rowOff>27940</xdr:rowOff>
        </xdr:from>
        <xdr:to xmlns:xdr="http://schemas.openxmlformats.org/drawingml/2006/spreadsheetDrawing">
          <xdr:col>19</xdr:col>
          <xdr:colOff>19050</xdr:colOff>
          <xdr:row>64</xdr:row>
          <xdr:rowOff>248285</xdr:rowOff>
        </xdr:to>
        <xdr:sp textlink="">
          <xdr:nvSpPr>
            <xdr:cNvPr id="3130" name="チェック 90" hidden="1">
              <a:extLst>
                <a:ext uri="{63B3BB69-23CF-44E3-9099-C40C66FF867C}">
                  <a14:compatExt spid="_x0000_s3130"/>
                </a:ext>
              </a:extLst>
            </xdr:cNvPr>
            <xdr:cNvSpPr>
              <a:spLocks noRot="1" noChangeShapeType="1"/>
            </xdr:cNvSpPr>
          </xdr:nvSpPr>
          <xdr:spPr>
            <a:xfrm>
              <a:off x="2838450" y="1206754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65</xdr:row>
          <xdr:rowOff>38100</xdr:rowOff>
        </xdr:from>
        <xdr:to xmlns:xdr="http://schemas.openxmlformats.org/drawingml/2006/spreadsheetDrawing">
          <xdr:col>8</xdr:col>
          <xdr:colOff>104775</xdr:colOff>
          <xdr:row>65</xdr:row>
          <xdr:rowOff>248285</xdr:rowOff>
        </xdr:to>
        <xdr:sp textlink="">
          <xdr:nvSpPr>
            <xdr:cNvPr id="3131" name="チェック 91" hidden="1">
              <a:extLst>
                <a:ext uri="{63B3BB69-23CF-44E3-9099-C40C66FF867C}">
                  <a14:compatExt spid="_x0000_s3131"/>
                </a:ext>
              </a:extLst>
            </xdr:cNvPr>
            <xdr:cNvSpPr>
              <a:spLocks noRot="1" noChangeShapeType="1"/>
            </xdr:cNvSpPr>
          </xdr:nvSpPr>
          <xdr:spPr>
            <a:xfrm>
              <a:off x="933450" y="1233487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65</xdr:row>
          <xdr:rowOff>38100</xdr:rowOff>
        </xdr:from>
        <xdr:to xmlns:xdr="http://schemas.openxmlformats.org/drawingml/2006/spreadsheetDrawing">
          <xdr:col>13</xdr:col>
          <xdr:colOff>133350</xdr:colOff>
          <xdr:row>65</xdr:row>
          <xdr:rowOff>248285</xdr:rowOff>
        </xdr:to>
        <xdr:sp textlink="">
          <xdr:nvSpPr>
            <xdr:cNvPr id="3132" name="チェック 92" hidden="1">
              <a:extLst>
                <a:ext uri="{63B3BB69-23CF-44E3-9099-C40C66FF867C}">
                  <a14:compatExt spid="_x0000_s3132"/>
                </a:ext>
              </a:extLst>
            </xdr:cNvPr>
            <xdr:cNvSpPr>
              <a:spLocks noRot="1" noChangeShapeType="1"/>
            </xdr:cNvSpPr>
          </xdr:nvSpPr>
          <xdr:spPr>
            <a:xfrm>
              <a:off x="1695450" y="1233487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83</xdr:row>
          <xdr:rowOff>8890</xdr:rowOff>
        </xdr:from>
        <xdr:to xmlns:xdr="http://schemas.openxmlformats.org/drawingml/2006/spreadsheetDrawing">
          <xdr:col>7</xdr:col>
          <xdr:colOff>104775</xdr:colOff>
          <xdr:row>83</xdr:row>
          <xdr:rowOff>248285</xdr:rowOff>
        </xdr:to>
        <xdr:sp textlink="">
          <xdr:nvSpPr>
            <xdr:cNvPr id="3135" name="チェック 116" hidden="1">
              <a:extLst>
                <a:ext uri="{63B3BB69-23CF-44E3-9099-C40C66FF867C}">
                  <a14:compatExt spid="_x0000_s3135"/>
                </a:ext>
              </a:extLst>
            </xdr:cNvPr>
            <xdr:cNvSpPr>
              <a:spLocks noRot="1" noChangeShapeType="1"/>
            </xdr:cNvSpPr>
          </xdr:nvSpPr>
          <xdr:spPr>
            <a:xfrm>
              <a:off x="933450" y="15610840"/>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83</xdr:row>
          <xdr:rowOff>0</xdr:rowOff>
        </xdr:from>
        <xdr:to xmlns:xdr="http://schemas.openxmlformats.org/drawingml/2006/spreadsheetDrawing">
          <xdr:col>10</xdr:col>
          <xdr:colOff>152400</xdr:colOff>
          <xdr:row>83</xdr:row>
          <xdr:rowOff>248285</xdr:rowOff>
        </xdr:to>
        <xdr:sp textlink="">
          <xdr:nvSpPr>
            <xdr:cNvPr id="3136" name="チェック 117" hidden="1">
              <a:extLst>
                <a:ext uri="{63B3BB69-23CF-44E3-9099-C40C66FF867C}">
                  <a14:compatExt spid="_x0000_s3136"/>
                </a:ext>
              </a:extLst>
            </xdr:cNvPr>
            <xdr:cNvSpPr>
              <a:spLocks noRot="1" noChangeShapeType="1"/>
            </xdr:cNvSpPr>
          </xdr:nvSpPr>
          <xdr:spPr>
            <a:xfrm>
              <a:off x="1504950" y="15601950"/>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85</xdr:row>
          <xdr:rowOff>38100</xdr:rowOff>
        </xdr:from>
        <xdr:to xmlns:xdr="http://schemas.openxmlformats.org/drawingml/2006/spreadsheetDrawing">
          <xdr:col>13</xdr:col>
          <xdr:colOff>85725</xdr:colOff>
          <xdr:row>85</xdr:row>
          <xdr:rowOff>248285</xdr:rowOff>
        </xdr:to>
        <xdr:sp textlink="">
          <xdr:nvSpPr>
            <xdr:cNvPr id="3137" name="チェック 118" hidden="1">
              <a:extLst>
                <a:ext uri="{63B3BB69-23CF-44E3-9099-C40C66FF867C}">
                  <a14:compatExt spid="_x0000_s3137"/>
                </a:ext>
              </a:extLst>
            </xdr:cNvPr>
            <xdr:cNvSpPr>
              <a:spLocks noRot="1" noChangeShapeType="1"/>
            </xdr:cNvSpPr>
          </xdr:nvSpPr>
          <xdr:spPr>
            <a:xfrm>
              <a:off x="1885950" y="1596390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86</xdr:row>
          <xdr:rowOff>19050</xdr:rowOff>
        </xdr:from>
        <xdr:to xmlns:xdr="http://schemas.openxmlformats.org/drawingml/2006/spreadsheetDrawing">
          <xdr:col>14</xdr:col>
          <xdr:colOff>142875</xdr:colOff>
          <xdr:row>86</xdr:row>
          <xdr:rowOff>248285</xdr:rowOff>
        </xdr:to>
        <xdr:sp textlink="">
          <xdr:nvSpPr>
            <xdr:cNvPr id="3138" name="チェック 119" hidden="1">
              <a:extLst>
                <a:ext uri="{63B3BB69-23CF-44E3-9099-C40C66FF867C}">
                  <a14:compatExt spid="_x0000_s3138"/>
                </a:ext>
              </a:extLst>
            </xdr:cNvPr>
            <xdr:cNvSpPr>
              <a:spLocks noRot="1" noChangeShapeType="1"/>
            </xdr:cNvSpPr>
          </xdr:nvSpPr>
          <xdr:spPr>
            <a:xfrm>
              <a:off x="1885950" y="16202025"/>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85</xdr:row>
          <xdr:rowOff>38100</xdr:rowOff>
        </xdr:from>
        <xdr:to xmlns:xdr="http://schemas.openxmlformats.org/drawingml/2006/spreadsheetDrawing">
          <xdr:col>16</xdr:col>
          <xdr:colOff>152400</xdr:colOff>
          <xdr:row>85</xdr:row>
          <xdr:rowOff>248285</xdr:rowOff>
        </xdr:to>
        <xdr:sp textlink="">
          <xdr:nvSpPr>
            <xdr:cNvPr id="3139" name="チェック 120" hidden="1">
              <a:extLst>
                <a:ext uri="{63B3BB69-23CF-44E3-9099-C40C66FF867C}">
                  <a14:compatExt spid="_x0000_s3139"/>
                </a:ext>
              </a:extLst>
            </xdr:cNvPr>
            <xdr:cNvSpPr>
              <a:spLocks noRot="1" noChangeShapeType="1"/>
            </xdr:cNvSpPr>
          </xdr:nvSpPr>
          <xdr:spPr>
            <a:xfrm>
              <a:off x="2647950" y="1596390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86</xdr:row>
          <xdr:rowOff>27940</xdr:rowOff>
        </xdr:from>
        <xdr:to xmlns:xdr="http://schemas.openxmlformats.org/drawingml/2006/spreadsheetDrawing">
          <xdr:col>19</xdr:col>
          <xdr:colOff>19050</xdr:colOff>
          <xdr:row>86</xdr:row>
          <xdr:rowOff>248285</xdr:rowOff>
        </xdr:to>
        <xdr:sp textlink="">
          <xdr:nvSpPr>
            <xdr:cNvPr id="3140" name="チェック 121" hidden="1">
              <a:extLst>
                <a:ext uri="{63B3BB69-23CF-44E3-9099-C40C66FF867C}">
                  <a14:compatExt spid="_x0000_s3140"/>
                </a:ext>
              </a:extLst>
            </xdr:cNvPr>
            <xdr:cNvSpPr>
              <a:spLocks noRot="1" noChangeShapeType="1"/>
            </xdr:cNvSpPr>
          </xdr:nvSpPr>
          <xdr:spPr>
            <a:xfrm>
              <a:off x="2838450" y="16210915"/>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87</xdr:row>
          <xdr:rowOff>38100</xdr:rowOff>
        </xdr:from>
        <xdr:to xmlns:xdr="http://schemas.openxmlformats.org/drawingml/2006/spreadsheetDrawing">
          <xdr:col>8</xdr:col>
          <xdr:colOff>104775</xdr:colOff>
          <xdr:row>87</xdr:row>
          <xdr:rowOff>248285</xdr:rowOff>
        </xdr:to>
        <xdr:sp textlink="">
          <xdr:nvSpPr>
            <xdr:cNvPr id="3141" name="チェック 122" hidden="1">
              <a:extLst>
                <a:ext uri="{63B3BB69-23CF-44E3-9099-C40C66FF867C}">
                  <a14:compatExt spid="_x0000_s3141"/>
                </a:ext>
              </a:extLst>
            </xdr:cNvPr>
            <xdr:cNvSpPr>
              <a:spLocks noRot="1" noChangeShapeType="1"/>
            </xdr:cNvSpPr>
          </xdr:nvSpPr>
          <xdr:spPr>
            <a:xfrm>
              <a:off x="933450" y="16478250"/>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87</xdr:row>
          <xdr:rowOff>38100</xdr:rowOff>
        </xdr:from>
        <xdr:to xmlns:xdr="http://schemas.openxmlformats.org/drawingml/2006/spreadsheetDrawing">
          <xdr:col>13</xdr:col>
          <xdr:colOff>133350</xdr:colOff>
          <xdr:row>87</xdr:row>
          <xdr:rowOff>248285</xdr:rowOff>
        </xdr:to>
        <xdr:sp textlink="">
          <xdr:nvSpPr>
            <xdr:cNvPr id="3142" name="チェック 123" hidden="1">
              <a:extLst>
                <a:ext uri="{63B3BB69-23CF-44E3-9099-C40C66FF867C}">
                  <a14:compatExt spid="_x0000_s3142"/>
                </a:ext>
              </a:extLst>
            </xdr:cNvPr>
            <xdr:cNvSpPr>
              <a:spLocks noRot="1" noChangeShapeType="1"/>
            </xdr:cNvSpPr>
          </xdr:nvSpPr>
          <xdr:spPr>
            <a:xfrm>
              <a:off x="1695450" y="16478250"/>
              <a:ext cx="914400" cy="2101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trlProp" Target="../ctrlProps/ctrlProp34.xml" /><Relationship Id="rId37" Type="http://schemas.openxmlformats.org/officeDocument/2006/relationships/ctrlProp" Target="../ctrlProps/ctrlProp35.xml" /><Relationship Id="rId38" Type="http://schemas.openxmlformats.org/officeDocument/2006/relationships/ctrlProp" Target="../ctrlProps/ctrlProp36.xml" /><Relationship Id="rId39" Type="http://schemas.openxmlformats.org/officeDocument/2006/relationships/ctrlProp" Target="../ctrlProps/ctrlProp37.xml" /><Relationship Id="rId40" Type="http://schemas.openxmlformats.org/officeDocument/2006/relationships/ctrlProp" Target="../ctrlProps/ctrlProp38.xml" /><Relationship Id="rId41" Type="http://schemas.openxmlformats.org/officeDocument/2006/relationships/ctrlProp" Target="../ctrlProps/ctrlProp39.xml" /><Relationship Id="rId42" Type="http://schemas.openxmlformats.org/officeDocument/2006/relationships/ctrlProp" Target="../ctrlProps/ctrlProp40.xml" /><Relationship Id="rId43" Type="http://schemas.openxmlformats.org/officeDocument/2006/relationships/ctrlProp" Target="../ctrlProps/ctrlProp41.xml" /><Relationship Id="rId44" Type="http://schemas.openxmlformats.org/officeDocument/2006/relationships/ctrlProp" Target="../ctrlProps/ctrlProp42.xml" /><Relationship Id="rId45" Type="http://schemas.openxmlformats.org/officeDocument/2006/relationships/ctrlProp" Target="../ctrlProps/ctrlProp43.xml" /><Relationship Id="rId46" Type="http://schemas.openxmlformats.org/officeDocument/2006/relationships/ctrlProp" Target="../ctrlProps/ctrlProp44.xml" /><Relationship Id="rId47" Type="http://schemas.openxmlformats.org/officeDocument/2006/relationships/ctrlProp" Target="../ctrlProps/ctrlProp45.xml" /><Relationship Id="rId48" Type="http://schemas.openxmlformats.org/officeDocument/2006/relationships/ctrlProp" Target="../ctrlProps/ctrlProp46.xml" /><Relationship Id="rId49" Type="http://schemas.openxmlformats.org/officeDocument/2006/relationships/ctrlProp" Target="../ctrlProps/ctrlProp47.xml" /><Relationship Id="rId50" Type="http://schemas.openxmlformats.org/officeDocument/2006/relationships/ctrlProp" Target="../ctrlProps/ctrlProp48.xml" /><Relationship Id="rId51" Type="http://schemas.openxmlformats.org/officeDocument/2006/relationships/ctrlProp" Target="../ctrlProps/ctrlProp49.xml" /><Relationship Id="rId52" Type="http://schemas.openxmlformats.org/officeDocument/2006/relationships/ctrlProp" Target="../ctrlProps/ctrlProp50.xml" /><Relationship Id="rId53" Type="http://schemas.openxmlformats.org/officeDocument/2006/relationships/ctrlProp" Target="../ctrlProps/ctrlProp51.xml" /><Relationship Id="rId54" Type="http://schemas.openxmlformats.org/officeDocument/2006/relationships/ctrlProp" Target="../ctrlProps/ctrlProp52.xml" /><Relationship Id="rId55"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3.xml" /><Relationship Id="rId5" Type="http://schemas.openxmlformats.org/officeDocument/2006/relationships/ctrlProp" Target="../ctrlProps/ctrlProp54.xml" /><Relationship Id="rId6" Type="http://schemas.openxmlformats.org/officeDocument/2006/relationships/ctrlProp" Target="../ctrlProps/ctrlProp55.xml" /><Relationship Id="rId7" Type="http://schemas.openxmlformats.org/officeDocument/2006/relationships/ctrlProp" Target="../ctrlProps/ctrlProp56.xml" /><Relationship Id="rId8" Type="http://schemas.openxmlformats.org/officeDocument/2006/relationships/ctrlProp" Target="../ctrlProps/ctrlProp57.xml" /><Relationship Id="rId9" Type="http://schemas.openxmlformats.org/officeDocument/2006/relationships/ctrlProp" Target="../ctrlProps/ctrlProp58.xml" /><Relationship Id="rId10" Type="http://schemas.openxmlformats.org/officeDocument/2006/relationships/ctrlProp" Target="../ctrlProps/ctrlProp59.xml" /><Relationship Id="rId11" Type="http://schemas.openxmlformats.org/officeDocument/2006/relationships/ctrlProp" Target="../ctrlProps/ctrlProp60.xml" /><Relationship Id="rId12" Type="http://schemas.openxmlformats.org/officeDocument/2006/relationships/ctrlProp" Target="../ctrlProps/ctrlProp61.xml" /><Relationship Id="rId13" Type="http://schemas.openxmlformats.org/officeDocument/2006/relationships/ctrlProp" Target="../ctrlProps/ctrlProp62.xml" /><Relationship Id="rId14" Type="http://schemas.openxmlformats.org/officeDocument/2006/relationships/ctrlProp" Target="../ctrlProps/ctrlProp63.xml" /><Relationship Id="rId15" Type="http://schemas.openxmlformats.org/officeDocument/2006/relationships/ctrlProp" Target="../ctrlProps/ctrlProp64.xml" /><Relationship Id="rId16" Type="http://schemas.openxmlformats.org/officeDocument/2006/relationships/ctrlProp" Target="../ctrlProps/ctrlProp65.xml" /><Relationship Id="rId17" Type="http://schemas.openxmlformats.org/officeDocument/2006/relationships/ctrlProp" Target="../ctrlProps/ctrlProp66.xml" /><Relationship Id="rId18" Type="http://schemas.openxmlformats.org/officeDocument/2006/relationships/ctrlProp" Target="../ctrlProps/ctrlProp67.xml" /><Relationship Id="rId19" Type="http://schemas.openxmlformats.org/officeDocument/2006/relationships/ctrlProp" Target="../ctrlProps/ctrlProp68.xml" /><Relationship Id="rId20" Type="http://schemas.openxmlformats.org/officeDocument/2006/relationships/ctrlProp" Target="../ctrlProps/ctrlProp69.xml" /><Relationship Id="rId21" Type="http://schemas.openxmlformats.org/officeDocument/2006/relationships/ctrlProp" Target="../ctrlProps/ctrlProp70.xml" /><Relationship Id="rId22" Type="http://schemas.openxmlformats.org/officeDocument/2006/relationships/ctrlProp" Target="../ctrlProps/ctrlProp71.xml" /><Relationship Id="rId23" Type="http://schemas.openxmlformats.org/officeDocument/2006/relationships/ctrlProp" Target="../ctrlProps/ctrlProp72.xml" /><Relationship Id="rId24" Type="http://schemas.openxmlformats.org/officeDocument/2006/relationships/ctrlProp" Target="../ctrlProps/ctrlProp73.xml" /><Relationship Id="rId25" Type="http://schemas.openxmlformats.org/officeDocument/2006/relationships/ctrlProp" Target="../ctrlProps/ctrlProp74.xml" /><Relationship Id="rId26" Type="http://schemas.openxmlformats.org/officeDocument/2006/relationships/ctrlProp" Target="../ctrlProps/ctrlProp75.xml" /><Relationship Id="rId27" Type="http://schemas.openxmlformats.org/officeDocument/2006/relationships/ctrlProp" Target="../ctrlProps/ctrlProp76.xml" /><Relationship Id="rId28" Type="http://schemas.openxmlformats.org/officeDocument/2006/relationships/ctrlProp" Target="../ctrlProps/ctrlProp77.xml" /><Relationship Id="rId29" Type="http://schemas.openxmlformats.org/officeDocument/2006/relationships/ctrlProp" Target="../ctrlProps/ctrlProp78.xml" /><Relationship Id="rId30" Type="http://schemas.openxmlformats.org/officeDocument/2006/relationships/ctrlProp" Target="../ctrlProps/ctrlProp79.xml" /><Relationship Id="rId31" Type="http://schemas.openxmlformats.org/officeDocument/2006/relationships/ctrlProp" Target="../ctrlProps/ctrlProp80.xml" /><Relationship Id="rId32" Type="http://schemas.openxmlformats.org/officeDocument/2006/relationships/ctrlProp" Target="../ctrlProps/ctrlProp81.xml" /><Relationship Id="rId33" Type="http://schemas.openxmlformats.org/officeDocument/2006/relationships/ctrlProp" Target="../ctrlProps/ctrlProp82.xml" /><Relationship Id="rId34" Type="http://schemas.openxmlformats.org/officeDocument/2006/relationships/ctrlProp" Target="../ctrlProps/ctrlProp83.xml" /><Relationship Id="rId35" Type="http://schemas.openxmlformats.org/officeDocument/2006/relationships/ctrlProp" Target="../ctrlProps/ctrlProp8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1"/>
  </sheetPr>
  <dimension ref="A2:K96"/>
  <sheetViews>
    <sheetView tabSelected="1" view="pageBreakPreview" zoomScale="85" zoomScaleSheetLayoutView="85" workbookViewId="0"/>
  </sheetViews>
  <sheetFormatPr defaultRowHeight="13.5"/>
  <cols>
    <col min="1" max="1" width="2.5" style="1" customWidth="1"/>
    <col min="2" max="9" width="9" style="1" customWidth="1"/>
    <col min="10" max="10" width="9.75" style="1" customWidth="1"/>
    <col min="11" max="11" width="2.5" style="1" customWidth="1"/>
    <col min="12" max="12" width="2.625" style="1" customWidth="1"/>
    <col min="13" max="16384" width="9" style="1" customWidth="1"/>
  </cols>
  <sheetData>
    <row r="2" spans="2:11">
      <c r="B2" s="1" t="s">
        <v>182</v>
      </c>
      <c r="H2" s="39"/>
      <c r="J2" s="39"/>
      <c r="K2" s="56" t="b">
        <v>0</v>
      </c>
    </row>
    <row r="3" spans="2:11">
      <c r="B3" s="1" t="s">
        <v>246</v>
      </c>
      <c r="H3" s="39"/>
      <c r="J3" s="39"/>
      <c r="K3" s="56"/>
    </row>
    <row r="4" spans="2:11">
      <c r="B4" s="1" t="s">
        <v>126</v>
      </c>
      <c r="H4" s="39"/>
      <c r="J4" s="39"/>
      <c r="K4" s="56"/>
    </row>
    <row r="6" spans="2:11" ht="16.5">
      <c r="B6" s="5" t="s">
        <v>203</v>
      </c>
      <c r="C6" s="5"/>
      <c r="D6" s="5"/>
      <c r="E6" s="5"/>
      <c r="F6" s="5"/>
      <c r="G6" s="5"/>
      <c r="H6" s="5"/>
      <c r="I6" s="5"/>
      <c r="J6" s="5"/>
    </row>
    <row r="7" spans="2:11" ht="13.5" customHeight="1">
      <c r="B7" s="6"/>
    </row>
    <row r="8" spans="2:11">
      <c r="B8" s="7" t="s">
        <v>204</v>
      </c>
      <c r="C8" s="25"/>
      <c r="D8" s="25"/>
      <c r="E8" s="25"/>
      <c r="F8" s="25"/>
      <c r="G8" s="25"/>
      <c r="H8" s="25"/>
      <c r="I8" s="25"/>
      <c r="J8" s="40"/>
    </row>
    <row r="9" spans="2:11">
      <c r="B9" s="8" t="s">
        <v>205</v>
      </c>
      <c r="C9" s="26"/>
      <c r="D9" s="26"/>
      <c r="E9" s="26"/>
      <c r="F9" s="26"/>
      <c r="G9" s="26"/>
      <c r="H9" s="26"/>
      <c r="I9" s="26"/>
      <c r="J9" s="41"/>
    </row>
    <row r="10" spans="2:11">
      <c r="B10" s="9" t="s">
        <v>132</v>
      </c>
      <c r="C10" s="27"/>
      <c r="D10" s="27"/>
      <c r="E10" s="27"/>
      <c r="F10" s="27"/>
      <c r="G10" s="27"/>
      <c r="H10" s="27"/>
      <c r="I10" s="27"/>
      <c r="J10" s="42"/>
    </row>
    <row r="11" spans="2:11">
      <c r="B11" s="9"/>
      <c r="C11" s="27"/>
      <c r="D11" s="27"/>
      <c r="E11" s="27"/>
      <c r="F11" s="27"/>
      <c r="G11" s="27"/>
      <c r="H11" s="27"/>
      <c r="I11" s="27"/>
      <c r="J11" s="42"/>
    </row>
    <row r="12" spans="2:11">
      <c r="B12" s="9"/>
      <c r="C12" s="27"/>
      <c r="D12" s="27"/>
      <c r="E12" s="27"/>
      <c r="F12" s="27"/>
      <c r="G12" s="27"/>
      <c r="H12" s="27"/>
      <c r="I12" s="27"/>
      <c r="J12" s="42"/>
    </row>
    <row r="13" spans="2:11">
      <c r="B13" s="8" t="s">
        <v>206</v>
      </c>
      <c r="C13" s="26"/>
      <c r="D13" s="26"/>
      <c r="E13" s="26"/>
      <c r="F13" s="26"/>
      <c r="G13" s="26"/>
      <c r="H13" s="26"/>
      <c r="I13" s="26"/>
      <c r="J13" s="41"/>
    </row>
    <row r="14" spans="2:11">
      <c r="B14" s="8" t="s">
        <v>207</v>
      </c>
      <c r="C14" s="26"/>
      <c r="D14" s="26"/>
      <c r="E14" s="26"/>
      <c r="F14" s="26"/>
      <c r="G14" s="26"/>
      <c r="H14" s="26"/>
      <c r="I14" s="26"/>
      <c r="J14" s="41"/>
    </row>
    <row r="15" spans="2:11">
      <c r="B15" s="8" t="s">
        <v>14</v>
      </c>
      <c r="C15" s="26"/>
      <c r="D15" s="26"/>
      <c r="E15" s="26"/>
      <c r="F15" s="26"/>
      <c r="G15" s="26"/>
      <c r="H15" s="26"/>
      <c r="I15" s="26"/>
      <c r="J15" s="41"/>
    </row>
    <row r="16" spans="2:11">
      <c r="B16" s="10" t="s">
        <v>231</v>
      </c>
      <c r="J16" s="43"/>
    </row>
    <row r="17" spans="2:10">
      <c r="B17" s="11" t="s">
        <v>232</v>
      </c>
      <c r="C17" s="28"/>
      <c r="D17" s="28"/>
      <c r="E17" s="28"/>
      <c r="F17" s="28"/>
      <c r="G17" s="28"/>
      <c r="H17" s="28"/>
      <c r="I17" s="28"/>
      <c r="J17" s="44"/>
    </row>
    <row r="19" spans="2:10" ht="16.5">
      <c r="B19" s="5" t="s">
        <v>237</v>
      </c>
      <c r="C19" s="5"/>
      <c r="D19" s="5"/>
      <c r="E19" s="5"/>
      <c r="F19" s="5"/>
      <c r="G19" s="5"/>
      <c r="H19" s="5"/>
      <c r="I19" s="5"/>
      <c r="J19" s="5"/>
    </row>
    <row r="21" spans="2:10">
      <c r="B21" s="12" t="s">
        <v>242</v>
      </c>
      <c r="C21" s="29"/>
      <c r="D21" s="29"/>
      <c r="E21" s="29"/>
      <c r="F21" s="29"/>
      <c r="G21" s="29"/>
      <c r="H21" s="29"/>
      <c r="I21" s="29"/>
      <c r="J21" s="45"/>
    </row>
    <row r="22" spans="2:10">
      <c r="B22" s="10" t="s">
        <v>238</v>
      </c>
      <c r="J22" s="43"/>
    </row>
    <row r="23" spans="2:10">
      <c r="B23" s="13" t="s">
        <v>239</v>
      </c>
      <c r="C23" s="30"/>
      <c r="D23" s="30"/>
      <c r="E23" s="30"/>
      <c r="F23" s="30"/>
      <c r="G23" s="30"/>
      <c r="H23" s="30"/>
      <c r="I23" s="30"/>
      <c r="J23" s="46"/>
    </row>
    <row r="25" spans="2:10" ht="16.5">
      <c r="B25" s="5" t="s">
        <v>178</v>
      </c>
      <c r="C25" s="5"/>
      <c r="D25" s="5"/>
      <c r="E25" s="5"/>
      <c r="F25" s="5"/>
      <c r="G25" s="5"/>
      <c r="H25" s="5"/>
      <c r="I25" s="5"/>
      <c r="J25" s="5"/>
    </row>
    <row r="27" spans="2:10">
      <c r="B27" s="12" t="s">
        <v>233</v>
      </c>
      <c r="C27" s="29"/>
      <c r="D27" s="29"/>
      <c r="E27" s="29"/>
      <c r="F27" s="29"/>
      <c r="G27" s="29"/>
      <c r="H27" s="29"/>
      <c r="I27" s="29"/>
      <c r="J27" s="45"/>
    </row>
    <row r="28" spans="2:10">
      <c r="B28" s="9" t="s">
        <v>202</v>
      </c>
      <c r="C28" s="27"/>
      <c r="D28" s="27"/>
      <c r="E28" s="27"/>
      <c r="F28" s="27"/>
      <c r="G28" s="27"/>
      <c r="H28" s="27"/>
      <c r="I28" s="27"/>
      <c r="J28" s="42"/>
    </row>
    <row r="29" spans="2:10">
      <c r="B29" s="9"/>
      <c r="C29" s="27"/>
      <c r="D29" s="27"/>
      <c r="E29" s="27"/>
      <c r="F29" s="27"/>
      <c r="G29" s="27"/>
      <c r="H29" s="27"/>
      <c r="I29" s="27"/>
      <c r="J29" s="42"/>
    </row>
    <row r="30" spans="2:10">
      <c r="B30" s="14"/>
      <c r="C30" s="31"/>
      <c r="D30" s="31"/>
      <c r="E30" s="31"/>
      <c r="F30" s="31"/>
      <c r="G30" s="31"/>
      <c r="H30" s="31"/>
      <c r="I30" s="31"/>
      <c r="J30" s="47"/>
    </row>
    <row r="33" spans="2:10" ht="16.5">
      <c r="B33" s="5" t="s">
        <v>179</v>
      </c>
      <c r="C33" s="5"/>
      <c r="D33" s="5"/>
      <c r="E33" s="5"/>
      <c r="F33" s="5"/>
      <c r="G33" s="5"/>
      <c r="H33" s="5"/>
      <c r="I33" s="5"/>
      <c r="J33" s="5"/>
    </row>
    <row r="35" spans="2:10">
      <c r="B35" s="15" t="s">
        <v>251</v>
      </c>
      <c r="C35" s="32"/>
      <c r="D35" s="32"/>
      <c r="E35" s="32"/>
      <c r="F35" s="32"/>
      <c r="G35" s="32"/>
      <c r="H35" s="32"/>
      <c r="I35" s="32"/>
      <c r="J35" s="48"/>
    </row>
    <row r="36" spans="2:10">
      <c r="B36" s="9"/>
      <c r="C36" s="27"/>
      <c r="D36" s="27"/>
      <c r="E36" s="27"/>
      <c r="F36" s="27"/>
      <c r="G36" s="27"/>
      <c r="H36" s="27"/>
      <c r="I36" s="27"/>
      <c r="J36" s="42"/>
    </row>
    <row r="37" spans="2:10">
      <c r="B37" s="9"/>
      <c r="C37" s="27"/>
      <c r="D37" s="27"/>
      <c r="E37" s="27"/>
      <c r="F37" s="27"/>
      <c r="G37" s="27"/>
      <c r="H37" s="27"/>
      <c r="I37" s="27"/>
      <c r="J37" s="42"/>
    </row>
    <row r="38" spans="2:10">
      <c r="B38" s="9"/>
      <c r="C38" s="27"/>
      <c r="D38" s="27"/>
      <c r="E38" s="27"/>
      <c r="F38" s="27"/>
      <c r="G38" s="27"/>
      <c r="H38" s="27"/>
      <c r="I38" s="27"/>
      <c r="J38" s="42"/>
    </row>
    <row r="39" spans="2:10">
      <c r="B39" s="9"/>
      <c r="C39" s="27"/>
      <c r="D39" s="27"/>
      <c r="E39" s="27"/>
      <c r="F39" s="27"/>
      <c r="G39" s="27"/>
      <c r="H39" s="27"/>
      <c r="I39" s="27"/>
      <c r="J39" s="42"/>
    </row>
    <row r="40" spans="2:10">
      <c r="B40" s="9"/>
      <c r="C40" s="27"/>
      <c r="D40" s="27"/>
      <c r="E40" s="27"/>
      <c r="F40" s="27"/>
      <c r="G40" s="27"/>
      <c r="H40" s="27"/>
      <c r="I40" s="27"/>
      <c r="J40" s="42"/>
    </row>
    <row r="41" spans="2:10">
      <c r="B41" s="9"/>
      <c r="C41" s="27"/>
      <c r="D41" s="27"/>
      <c r="E41" s="27"/>
      <c r="F41" s="27"/>
      <c r="G41" s="27"/>
      <c r="H41" s="27"/>
      <c r="I41" s="27"/>
      <c r="J41" s="42"/>
    </row>
    <row r="42" spans="2:10">
      <c r="B42" s="10" t="s">
        <v>195</v>
      </c>
      <c r="J42" s="43"/>
    </row>
    <row r="43" spans="2:10">
      <c r="B43" s="10" t="s">
        <v>196</v>
      </c>
      <c r="J43" s="43"/>
    </row>
    <row r="44" spans="2:10">
      <c r="B44" s="16" t="s">
        <v>197</v>
      </c>
      <c r="C44" s="33"/>
      <c r="D44" s="33"/>
      <c r="E44" s="33"/>
      <c r="F44" s="33"/>
      <c r="G44" s="33"/>
      <c r="H44" s="33"/>
      <c r="I44" s="33"/>
      <c r="J44" s="49"/>
    </row>
    <row r="45" spans="2:10">
      <c r="B45" s="10" t="s">
        <v>17</v>
      </c>
      <c r="J45" s="43"/>
    </row>
    <row r="46" spans="2:10">
      <c r="B46" s="10" t="s">
        <v>18</v>
      </c>
      <c r="J46" s="43"/>
    </row>
    <row r="47" spans="2:10">
      <c r="B47" s="10" t="s">
        <v>16</v>
      </c>
      <c r="J47" s="43"/>
    </row>
    <row r="48" spans="2:10">
      <c r="B48" s="10" t="s">
        <v>10</v>
      </c>
      <c r="J48" s="43"/>
    </row>
    <row r="49" spans="2:10">
      <c r="B49" s="10" t="s">
        <v>20</v>
      </c>
      <c r="J49" s="43"/>
    </row>
    <row r="50" spans="2:10">
      <c r="B50" s="10" t="s">
        <v>4</v>
      </c>
      <c r="J50" s="43"/>
    </row>
    <row r="51" spans="2:10">
      <c r="B51" s="10" t="s">
        <v>2</v>
      </c>
      <c r="J51" s="43"/>
    </row>
    <row r="52" spans="2:10">
      <c r="B52" s="10" t="s">
        <v>22</v>
      </c>
      <c r="J52" s="43"/>
    </row>
    <row r="53" spans="2:10">
      <c r="B53" s="10" t="s">
        <v>24</v>
      </c>
      <c r="J53" s="43"/>
    </row>
    <row r="54" spans="2:10">
      <c r="B54" s="10" t="s">
        <v>9</v>
      </c>
      <c r="J54" s="43"/>
    </row>
    <row r="55" spans="2:10">
      <c r="B55" s="10" t="s">
        <v>198</v>
      </c>
      <c r="J55" s="43"/>
    </row>
    <row r="56" spans="2:10">
      <c r="B56" s="10" t="s">
        <v>61</v>
      </c>
      <c r="J56" s="43"/>
    </row>
    <row r="57" spans="2:10">
      <c r="B57" s="10" t="s">
        <v>23</v>
      </c>
      <c r="J57" s="43"/>
    </row>
    <row r="58" spans="2:10">
      <c r="B58" s="10" t="s">
        <v>199</v>
      </c>
      <c r="J58" s="43"/>
    </row>
    <row r="59" spans="2:10">
      <c r="B59" s="10" t="s">
        <v>66</v>
      </c>
      <c r="J59" s="43"/>
    </row>
    <row r="60" spans="2:10">
      <c r="B60" s="10" t="s">
        <v>253</v>
      </c>
      <c r="J60" s="43"/>
    </row>
    <row r="61" spans="2:10">
      <c r="B61" s="10" t="s">
        <v>201</v>
      </c>
      <c r="J61" s="43"/>
    </row>
    <row r="62" spans="2:10">
      <c r="B62" s="10"/>
      <c r="J62" s="43"/>
    </row>
    <row r="63" spans="2:10">
      <c r="B63" s="17" t="s">
        <v>252</v>
      </c>
      <c r="C63" s="34"/>
      <c r="D63" s="34"/>
      <c r="E63" s="34"/>
      <c r="F63" s="34"/>
      <c r="G63" s="34"/>
      <c r="H63" s="34"/>
      <c r="I63" s="34"/>
      <c r="J63" s="50"/>
    </row>
    <row r="65" spans="1:11" ht="16.5">
      <c r="B65" s="5" t="s">
        <v>241</v>
      </c>
      <c r="C65" s="5"/>
      <c r="D65" s="5"/>
      <c r="E65" s="5"/>
      <c r="F65" s="5"/>
      <c r="G65" s="5"/>
      <c r="H65" s="5"/>
      <c r="I65" s="5"/>
      <c r="J65" s="5"/>
    </row>
    <row r="67" spans="1:11" s="2" customFormat="1">
      <c r="A67" s="3"/>
      <c r="B67" s="7" t="s">
        <v>243</v>
      </c>
      <c r="C67" s="35"/>
      <c r="D67" s="35"/>
      <c r="E67" s="35"/>
      <c r="F67" s="35"/>
      <c r="G67" s="35"/>
      <c r="H67" s="35"/>
      <c r="I67" s="35"/>
      <c r="J67" s="51"/>
      <c r="K67" s="3"/>
    </row>
    <row r="68" spans="1:11" s="2" customFormat="1">
      <c r="A68" s="3"/>
      <c r="B68" s="18" t="s">
        <v>250</v>
      </c>
      <c r="J68" s="52"/>
      <c r="K68" s="3"/>
    </row>
    <row r="69" spans="1:11" s="2" customFormat="1">
      <c r="A69" s="3"/>
      <c r="B69" s="19" t="s">
        <v>244</v>
      </c>
      <c r="J69" s="52"/>
      <c r="K69" s="3"/>
    </row>
    <row r="70" spans="1:11" s="2" customFormat="1">
      <c r="A70" s="3"/>
      <c r="B70" s="19" t="s">
        <v>240</v>
      </c>
      <c r="J70" s="52"/>
      <c r="K70" s="3"/>
    </row>
    <row r="71" spans="1:11" s="2" customFormat="1">
      <c r="A71" s="3"/>
      <c r="B71" s="20" t="s">
        <v>245</v>
      </c>
      <c r="C71" s="36"/>
      <c r="D71" s="36"/>
      <c r="E71" s="36"/>
      <c r="F71" s="36"/>
      <c r="G71" s="36"/>
      <c r="H71" s="36"/>
      <c r="I71" s="36"/>
      <c r="J71" s="53"/>
      <c r="K71" s="3"/>
    </row>
    <row r="73" spans="1:11" ht="16.5">
      <c r="B73" s="5" t="s">
        <v>186</v>
      </c>
      <c r="C73" s="5"/>
      <c r="D73" s="5"/>
      <c r="E73" s="5"/>
      <c r="F73" s="5"/>
      <c r="G73" s="5"/>
      <c r="H73" s="5"/>
      <c r="I73" s="5"/>
      <c r="J73" s="5"/>
    </row>
    <row r="75" spans="1:11">
      <c r="A75" s="4"/>
      <c r="B75" s="21" t="s">
        <v>112</v>
      </c>
      <c r="C75" s="37"/>
      <c r="D75" s="37"/>
      <c r="E75" s="37"/>
      <c r="F75" s="37"/>
      <c r="G75" s="37"/>
      <c r="H75" s="37"/>
      <c r="I75" s="37"/>
      <c r="J75" s="54"/>
      <c r="K75" s="4"/>
    </row>
    <row r="76" spans="1:11">
      <c r="A76" s="4"/>
      <c r="B76" s="16"/>
      <c r="C76" s="33"/>
      <c r="D76" s="33"/>
      <c r="E76" s="33"/>
      <c r="F76" s="33"/>
      <c r="G76" s="33"/>
      <c r="H76" s="33"/>
      <c r="I76" s="33"/>
      <c r="J76" s="49"/>
      <c r="K76" s="4"/>
    </row>
    <row r="77" spans="1:11">
      <c r="A77" s="4"/>
      <c r="B77" s="16"/>
      <c r="C77" s="33"/>
      <c r="D77" s="33"/>
      <c r="E77" s="33"/>
      <c r="F77" s="33"/>
      <c r="G77" s="33"/>
      <c r="H77" s="33"/>
      <c r="I77" s="33"/>
      <c r="J77" s="49"/>
      <c r="K77" s="4"/>
    </row>
    <row r="78" spans="1:11">
      <c r="A78" s="4"/>
      <c r="B78" s="16"/>
      <c r="C78" s="33"/>
      <c r="D78" s="33"/>
      <c r="E78" s="33"/>
      <c r="F78" s="33"/>
      <c r="G78" s="33"/>
      <c r="H78" s="33"/>
      <c r="I78" s="33"/>
      <c r="J78" s="49"/>
      <c r="K78" s="4"/>
    </row>
    <row r="79" spans="1:11">
      <c r="A79" s="4"/>
      <c r="B79" s="16"/>
      <c r="C79" s="33"/>
      <c r="D79" s="33"/>
      <c r="E79" s="33"/>
      <c r="F79" s="33"/>
      <c r="G79" s="33"/>
      <c r="H79" s="33"/>
      <c r="I79" s="33"/>
      <c r="J79" s="49"/>
      <c r="K79" s="4"/>
    </row>
    <row r="80" spans="1:11">
      <c r="A80" s="4"/>
      <c r="B80" s="16"/>
      <c r="C80" s="23"/>
      <c r="D80" s="23"/>
      <c r="E80" s="23"/>
      <c r="F80" s="23"/>
      <c r="G80" s="23"/>
      <c r="H80" s="23"/>
      <c r="I80" s="23"/>
      <c r="J80" s="49"/>
      <c r="K80" s="4"/>
    </row>
    <row r="81" spans="1:11">
      <c r="A81" s="4"/>
      <c r="B81" s="16"/>
      <c r="C81" s="33"/>
      <c r="D81" s="33"/>
      <c r="E81" s="33"/>
      <c r="F81" s="33"/>
      <c r="G81" s="33"/>
      <c r="H81" s="33"/>
      <c r="I81" s="33"/>
      <c r="J81" s="49"/>
      <c r="K81" s="4"/>
    </row>
    <row r="82" spans="1:11">
      <c r="A82" s="4"/>
      <c r="B82" s="22"/>
      <c r="C82" s="38"/>
      <c r="D82" s="38"/>
      <c r="E82" s="38"/>
      <c r="F82" s="38"/>
      <c r="G82" s="38"/>
      <c r="H82" s="38"/>
      <c r="I82" s="38"/>
      <c r="J82" s="55"/>
      <c r="K82" s="4"/>
    </row>
    <row r="83" spans="1:11">
      <c r="A83" s="4"/>
      <c r="B83" s="23"/>
      <c r="C83" s="23"/>
      <c r="D83" s="23"/>
      <c r="E83" s="23"/>
      <c r="F83" s="23"/>
      <c r="G83" s="23"/>
      <c r="H83" s="23"/>
      <c r="I83" s="23"/>
      <c r="J83" s="23"/>
      <c r="K83" s="4"/>
    </row>
    <row r="84" spans="1:11" ht="16.5">
      <c r="B84" s="5" t="s">
        <v>181</v>
      </c>
      <c r="C84" s="5"/>
      <c r="D84" s="5"/>
      <c r="E84" s="5"/>
      <c r="F84" s="5"/>
      <c r="G84" s="5"/>
      <c r="H84" s="5"/>
      <c r="I84" s="5"/>
      <c r="J84" s="5"/>
    </row>
    <row r="86" spans="1:11">
      <c r="A86" s="4"/>
      <c r="B86" s="21" t="s">
        <v>30</v>
      </c>
      <c r="C86" s="37"/>
      <c r="D86" s="37"/>
      <c r="E86" s="37"/>
      <c r="F86" s="37"/>
      <c r="G86" s="37"/>
      <c r="H86" s="37"/>
      <c r="I86" s="37"/>
      <c r="J86" s="54"/>
      <c r="K86" s="4"/>
    </row>
    <row r="87" spans="1:11">
      <c r="A87" s="4"/>
      <c r="B87" s="16"/>
      <c r="C87" s="33"/>
      <c r="D87" s="33"/>
      <c r="E87" s="33"/>
      <c r="F87" s="33"/>
      <c r="G87" s="33"/>
      <c r="H87" s="33"/>
      <c r="I87" s="33"/>
      <c r="J87" s="49"/>
      <c r="K87" s="4"/>
    </row>
    <row r="88" spans="1:11">
      <c r="A88" s="4"/>
      <c r="B88" s="16"/>
      <c r="C88" s="33"/>
      <c r="D88" s="33"/>
      <c r="E88" s="33"/>
      <c r="F88" s="33"/>
      <c r="G88" s="33"/>
      <c r="H88" s="33"/>
      <c r="I88" s="33"/>
      <c r="J88" s="49"/>
      <c r="K88" s="4"/>
    </row>
    <row r="89" spans="1:11">
      <c r="A89" s="4"/>
      <c r="B89" s="16"/>
      <c r="C89" s="33"/>
      <c r="D89" s="33"/>
      <c r="E89" s="33"/>
      <c r="F89" s="33"/>
      <c r="G89" s="33"/>
      <c r="H89" s="33"/>
      <c r="I89" s="33"/>
      <c r="J89" s="49"/>
      <c r="K89" s="4"/>
    </row>
    <row r="90" spans="1:11">
      <c r="A90" s="4"/>
      <c r="B90" s="16"/>
      <c r="C90" s="33"/>
      <c r="D90" s="33"/>
      <c r="E90" s="33"/>
      <c r="F90" s="33"/>
      <c r="G90" s="33"/>
      <c r="H90" s="33"/>
      <c r="I90" s="33"/>
      <c r="J90" s="49"/>
      <c r="K90" s="4"/>
    </row>
    <row r="91" spans="1:11">
      <c r="A91" s="4"/>
      <c r="B91" s="16"/>
      <c r="C91" s="33"/>
      <c r="D91" s="33"/>
      <c r="E91" s="33"/>
      <c r="F91" s="33"/>
      <c r="G91" s="33"/>
      <c r="H91" s="33"/>
      <c r="I91" s="33"/>
      <c r="J91" s="49"/>
      <c r="K91" s="4"/>
    </row>
    <row r="92" spans="1:11">
      <c r="A92" s="4"/>
      <c r="B92" s="16"/>
      <c r="C92" s="33"/>
      <c r="D92" s="33"/>
      <c r="E92" s="33"/>
      <c r="F92" s="33"/>
      <c r="G92" s="33"/>
      <c r="H92" s="33"/>
      <c r="I92" s="33"/>
      <c r="J92" s="49"/>
      <c r="K92" s="4"/>
    </row>
    <row r="93" spans="1:11">
      <c r="A93" s="4"/>
      <c r="B93" s="16"/>
      <c r="C93" s="33"/>
      <c r="D93" s="33"/>
      <c r="E93" s="33"/>
      <c r="F93" s="33"/>
      <c r="G93" s="33"/>
      <c r="H93" s="33"/>
      <c r="I93" s="33"/>
      <c r="J93" s="49"/>
      <c r="K93" s="4"/>
    </row>
    <row r="94" spans="1:11">
      <c r="A94" s="4"/>
      <c r="B94" s="22"/>
      <c r="C94" s="38"/>
      <c r="D94" s="38"/>
      <c r="E94" s="38"/>
      <c r="F94" s="38"/>
      <c r="G94" s="38"/>
      <c r="H94" s="38"/>
      <c r="I94" s="38"/>
      <c r="J94" s="55"/>
      <c r="K94" s="4"/>
    </row>
    <row r="95" spans="1:11">
      <c r="A95" s="4"/>
      <c r="B95" s="23"/>
      <c r="C95" s="23"/>
      <c r="D95" s="23"/>
      <c r="E95" s="23"/>
      <c r="F95" s="23"/>
      <c r="G95" s="23"/>
      <c r="H95" s="23"/>
      <c r="I95" s="23"/>
      <c r="J95" s="23"/>
      <c r="K95" s="4"/>
    </row>
    <row r="96" spans="1:11" ht="16.5">
      <c r="B96" s="24" t="s">
        <v>177</v>
      </c>
    </row>
  </sheetData>
  <mergeCells count="14">
    <mergeCell ref="B6:J6"/>
    <mergeCell ref="B19:J19"/>
    <mergeCell ref="B25:J25"/>
    <mergeCell ref="B33:J33"/>
    <mergeCell ref="B44:J44"/>
    <mergeCell ref="B63:J63"/>
    <mergeCell ref="B65:J65"/>
    <mergeCell ref="B73:J73"/>
    <mergeCell ref="B84:J84"/>
    <mergeCell ref="B10:J12"/>
    <mergeCell ref="B28:J30"/>
    <mergeCell ref="B35:J41"/>
    <mergeCell ref="B75:J82"/>
    <mergeCell ref="B86:J94"/>
  </mergeCells>
  <phoneticPr fontId="1" type="Hiragana"/>
  <conditionalFormatting sqref="C64:J1048567 C22:J62 B22:B1048567 B13:J21 A5:A1048567 A1:XFD4 B5:J9 B10 K5:XFD1048567">
    <cfRule type="expression" dxfId="51" priority="1">
      <formula>$K$2=TRUE</formula>
    </cfRule>
  </conditionalFormatting>
  <printOptions horizontalCentered="1"/>
  <pageMargins left="0.70866141732283461" right="0.70866141732283461" top="0.74803149606299213" bottom="0.74803149606299213" header="0.31496062992125984" footer="0.31496062992125984"/>
  <pageSetup paperSize="9" scale="82" fitToWidth="1" fitToHeight="1" orientation="portrait" usePrinterDefaults="1" r:id="rId1"/>
  <rowBreaks count="1" manualBreakCount="1">
    <brk id="64" max="10" man="1"/>
  </rowBreaks>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1</xdr:col>
                    <xdr:colOff>9525</xdr:colOff>
                    <xdr:row>94</xdr:row>
                    <xdr:rowOff>114300</xdr:rowOff>
                  </from>
                  <to xmlns:xdr="http://schemas.openxmlformats.org/drawingml/2006/spreadsheetDrawing">
                    <xdr:col>3</xdr:col>
                    <xdr:colOff>333375</xdr:colOff>
                    <xdr:row>96</xdr:row>
                    <xdr:rowOff>86360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B1:AJ101"/>
  <sheetViews>
    <sheetView view="pageBreakPreview" zoomScaleNormal="115" zoomScaleSheetLayoutView="100" workbookViewId="0">
      <selection activeCell="A2" sqref="A2"/>
    </sheetView>
  </sheetViews>
  <sheetFormatPr defaultRowHeight="20.25" customHeight="1"/>
  <cols>
    <col min="1" max="33" width="2.5" style="57" customWidth="1"/>
    <col min="34" max="34" width="2.5" style="58" customWidth="1"/>
    <col min="35" max="104" width="2.5" style="57" customWidth="1"/>
    <col min="105" max="16384" width="9" style="57" customWidth="1"/>
  </cols>
  <sheetData>
    <row r="1" spans="2:35" ht="20.25" customHeight="1">
      <c r="B1" s="58" t="str">
        <f>IF(ご注意事項!K2=TRUE,"",検索値!A2)</f>
        <v>※「ご注意事項」タブの内容をご一読いただき、チェックを入れてください。</v>
      </c>
    </row>
    <row r="2" spans="2:35" ht="20.25" customHeight="1">
      <c r="B2" s="60" t="s">
        <v>123</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2:35" ht="20.25" customHeight="1">
      <c r="B3" s="61" t="s">
        <v>208</v>
      </c>
      <c r="C3" s="78"/>
      <c r="D3" s="78"/>
      <c r="E3" s="78"/>
      <c r="F3" s="78"/>
      <c r="G3" s="78"/>
      <c r="H3" s="78"/>
      <c r="I3" s="78"/>
      <c r="J3" s="78"/>
      <c r="K3" s="78"/>
      <c r="L3" s="78"/>
      <c r="M3" s="78"/>
      <c r="N3" s="78"/>
      <c r="O3" s="78"/>
      <c r="P3" s="78"/>
      <c r="Q3" s="78"/>
      <c r="R3" s="78"/>
      <c r="S3" s="78"/>
      <c r="T3" s="78"/>
      <c r="U3" s="78"/>
      <c r="V3" s="102"/>
      <c r="W3" s="112"/>
      <c r="X3" s="119"/>
      <c r="Y3" s="57" t="s">
        <v>31</v>
      </c>
      <c r="Z3" s="102"/>
      <c r="AA3" s="119"/>
      <c r="AB3" s="57" t="s">
        <v>11</v>
      </c>
      <c r="AC3" s="102"/>
      <c r="AD3" s="119"/>
      <c r="AE3" s="57" t="s">
        <v>32</v>
      </c>
      <c r="AH3" s="58" t="s">
        <v>211</v>
      </c>
    </row>
    <row r="4" spans="2:35" ht="5.25" customHeight="1">
      <c r="B4" s="61"/>
      <c r="C4" s="78"/>
      <c r="D4" s="78"/>
      <c r="E4" s="78"/>
      <c r="F4" s="78"/>
      <c r="G4" s="78"/>
      <c r="H4" s="78"/>
      <c r="I4" s="78"/>
      <c r="J4" s="78"/>
      <c r="K4" s="78"/>
      <c r="L4" s="78"/>
      <c r="M4" s="78"/>
      <c r="N4" s="78"/>
      <c r="O4" s="78"/>
      <c r="P4" s="78"/>
      <c r="Q4" s="78"/>
      <c r="R4" s="78"/>
      <c r="S4" s="78"/>
      <c r="T4" s="78"/>
      <c r="U4" s="78"/>
      <c r="V4" s="131"/>
      <c r="W4" s="131"/>
      <c r="X4" s="131"/>
      <c r="Z4" s="131"/>
      <c r="AA4" s="131"/>
      <c r="AC4" s="131"/>
      <c r="AD4" s="131"/>
    </row>
    <row r="5" spans="2:35" ht="20.25" customHeight="1">
      <c r="B5" s="62" t="s">
        <v>72</v>
      </c>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155"/>
      <c r="AI5" s="58" t="s">
        <v>235</v>
      </c>
    </row>
    <row r="6" spans="2:35" ht="5.25" customHeight="1">
      <c r="B6" s="63"/>
      <c r="C6" s="78"/>
      <c r="D6" s="78"/>
      <c r="E6" s="78"/>
      <c r="F6" s="78"/>
      <c r="G6" s="78"/>
      <c r="H6" s="78"/>
      <c r="I6" s="78"/>
      <c r="J6" s="78"/>
      <c r="K6" s="78"/>
      <c r="L6" s="78"/>
      <c r="M6" s="78"/>
      <c r="N6" s="78"/>
      <c r="O6" s="78"/>
      <c r="P6" s="78"/>
      <c r="Q6" s="78"/>
      <c r="R6" s="78"/>
      <c r="S6" s="78"/>
      <c r="T6" s="78"/>
      <c r="U6" s="78"/>
      <c r="V6" s="78"/>
      <c r="W6" s="78"/>
      <c r="X6" s="147"/>
      <c r="Y6" s="147"/>
      <c r="Z6" s="147"/>
      <c r="AA6" s="147"/>
      <c r="AB6" s="147"/>
      <c r="AC6" s="147"/>
      <c r="AD6" s="147"/>
      <c r="AE6" s="156"/>
    </row>
    <row r="7" spans="2:35" ht="20.25" customHeight="1">
      <c r="B7" s="64" t="s">
        <v>209</v>
      </c>
      <c r="C7" s="80"/>
      <c r="D7" s="80"/>
      <c r="E7" s="80"/>
      <c r="F7" s="102"/>
      <c r="G7" s="112"/>
      <c r="H7" s="119"/>
      <c r="I7" s="57" t="s">
        <v>31</v>
      </c>
      <c r="J7" s="102"/>
      <c r="K7" s="119"/>
      <c r="L7" s="57" t="s">
        <v>11</v>
      </c>
      <c r="M7" s="102"/>
      <c r="N7" s="119"/>
      <c r="O7" s="57" t="s">
        <v>32</v>
      </c>
      <c r="P7" s="131" t="s">
        <v>34</v>
      </c>
      <c r="Q7" s="135"/>
      <c r="R7" s="57" t="s">
        <v>35</v>
      </c>
      <c r="U7" s="59" t="s">
        <v>221</v>
      </c>
      <c r="AE7" s="157"/>
      <c r="AH7" s="58" t="str">
        <f>IF(OR($F$7="",$J$7="",$M$7="",$Q$7=""),検索値!$A$4)</f>
        <v>※未記入項目があります。</v>
      </c>
    </row>
    <row r="8" spans="2:35" ht="5.25" customHeight="1">
      <c r="B8" s="65"/>
      <c r="AE8" s="157"/>
    </row>
    <row r="9" spans="2:35" ht="20.25" customHeight="1">
      <c r="B9" s="66" t="s">
        <v>89</v>
      </c>
      <c r="C9" s="81"/>
      <c r="D9" s="81"/>
      <c r="E9" s="81"/>
      <c r="G9" s="57" t="s">
        <v>29</v>
      </c>
      <c r="L9" s="57" t="s">
        <v>5</v>
      </c>
      <c r="P9" s="57" t="s">
        <v>57</v>
      </c>
      <c r="U9" s="57" t="s">
        <v>50</v>
      </c>
      <c r="AA9" s="57" t="s">
        <v>54</v>
      </c>
      <c r="AE9" s="157"/>
      <c r="AG9" s="167"/>
      <c r="AH9" s="168" t="str">
        <f>IF(判定!$B$2=TRUE,"",IF(AND(判定!B3=FALSE,判定!C3=FALSE,判定!D3=FALSE,判定!E3=FALSE,判定!F3=FALSE,判定!G3=FALSE),検索値!$A$3,""))</f>
        <v>※チェックを入れてください。</v>
      </c>
    </row>
    <row r="10" spans="2:35" ht="20.25" customHeight="1">
      <c r="B10" s="66"/>
      <c r="C10" s="81"/>
      <c r="D10" s="81"/>
      <c r="E10" s="81"/>
      <c r="G10" s="57" t="s">
        <v>59</v>
      </c>
      <c r="J10" s="57" t="s">
        <v>34</v>
      </c>
      <c r="K10" s="120"/>
      <c r="L10" s="120"/>
      <c r="M10" s="120"/>
      <c r="N10" s="120"/>
      <c r="O10" s="120"/>
      <c r="P10" s="120"/>
      <c r="Q10" s="120"/>
      <c r="R10" s="120"/>
      <c r="S10" s="120"/>
      <c r="T10" s="120"/>
      <c r="U10" s="120"/>
      <c r="V10" s="57" t="s">
        <v>35</v>
      </c>
      <c r="AE10" s="157"/>
      <c r="AH10" s="58" t="str">
        <f>IF(AND(判定!$G$3=TRUE,K10=""),検索値!$A$4,"")</f>
        <v/>
      </c>
    </row>
    <row r="11" spans="2:35" ht="5.25" customHeight="1">
      <c r="B11" s="65"/>
      <c r="AE11" s="157"/>
    </row>
    <row r="12" spans="2:35" ht="20.25" customHeight="1">
      <c r="B12" s="65" t="s">
        <v>256</v>
      </c>
      <c r="U12" s="105"/>
      <c r="V12" s="121"/>
      <c r="W12" s="57" t="s">
        <v>60</v>
      </c>
      <c r="X12" s="105"/>
      <c r="Y12" s="121"/>
      <c r="Z12" s="57" t="s">
        <v>174</v>
      </c>
      <c r="AE12" s="157"/>
      <c r="AH12" s="58" t="str">
        <f>IF(判定!$B$2=TRUE,"",(IF(OR(U12="",X12=""),検索値!$A$4,"")))</f>
        <v>※未記入項目があります。</v>
      </c>
    </row>
    <row r="13" spans="2:35" s="57" customFormat="1" ht="5.25" customHeight="1">
      <c r="B13" s="65"/>
      <c r="U13" s="86"/>
      <c r="V13" s="86"/>
      <c r="X13" s="86"/>
      <c r="Y13" s="86"/>
      <c r="AE13" s="157"/>
      <c r="AH13" s="58"/>
    </row>
    <row r="14" spans="2:35" ht="20.25" customHeight="1">
      <c r="B14" s="67" t="s">
        <v>21</v>
      </c>
      <c r="C14" s="82"/>
      <c r="D14" s="82"/>
      <c r="E14" s="82"/>
      <c r="F14" s="82"/>
      <c r="G14" s="82"/>
      <c r="H14" s="82"/>
      <c r="I14" s="82"/>
      <c r="U14" s="105"/>
      <c r="V14" s="121"/>
      <c r="W14" s="57" t="s">
        <v>60</v>
      </c>
      <c r="X14" s="105"/>
      <c r="Y14" s="121"/>
      <c r="Z14" s="57" t="s">
        <v>174</v>
      </c>
      <c r="AE14" s="157"/>
      <c r="AH14" s="58" t="str">
        <f>IF(判定!$B$2=TRUE,"",(IF(OR(U14="",X14=""),検索値!$A$4,"")))</f>
        <v>※未記入項目があります。</v>
      </c>
    </row>
    <row r="15" spans="2:35" s="57" customFormat="1" ht="5.25" customHeight="1">
      <c r="B15" s="67"/>
      <c r="C15" s="83"/>
      <c r="D15" s="83"/>
      <c r="E15" s="83"/>
      <c r="F15" s="83"/>
      <c r="G15" s="83"/>
      <c r="H15" s="83"/>
      <c r="I15" s="83"/>
      <c r="U15" s="86"/>
      <c r="V15" s="86"/>
      <c r="X15" s="86"/>
      <c r="Y15" s="86"/>
      <c r="AE15" s="157"/>
      <c r="AH15" s="58"/>
    </row>
    <row r="16" spans="2:35" ht="20.25" customHeight="1">
      <c r="B16" s="67" t="s">
        <v>101</v>
      </c>
      <c r="C16" s="82"/>
      <c r="D16" s="82"/>
      <c r="E16" s="82"/>
      <c r="F16" s="82"/>
      <c r="G16" s="82"/>
      <c r="H16" s="82"/>
      <c r="I16" s="82"/>
      <c r="Q16" s="57" t="s">
        <v>62</v>
      </c>
      <c r="T16" s="57" t="s">
        <v>25</v>
      </c>
      <c r="AE16" s="157"/>
      <c r="AH16" s="58" t="str">
        <f>IF(判定!$B$2=TRUE,"",(IF(AND(判定!B4=FALSE,判定!C4=FALSE),検索値!$A$3,IF(AND(判定!B4=TRUE,判定!C4=TRUE),検索値!A6,""))))</f>
        <v>※チェックを入れてください。</v>
      </c>
    </row>
    <row r="17" spans="2:36" ht="5.25" customHeight="1">
      <c r="B17" s="68"/>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158"/>
    </row>
    <row r="18" spans="2:36" ht="20.25" customHeight="1">
      <c r="B18" s="65" t="s">
        <v>248</v>
      </c>
      <c r="AE18" s="157"/>
    </row>
    <row r="19" spans="2:36" ht="20.25" customHeight="1">
      <c r="B19" s="69" t="s">
        <v>180</v>
      </c>
      <c r="C19" s="85"/>
      <c r="D19" s="85"/>
      <c r="E19" s="85"/>
      <c r="F19" s="103">
        <f>計算!I2</f>
        <v>0</v>
      </c>
      <c r="G19" s="113"/>
      <c r="H19" s="113"/>
      <c r="I19" s="113"/>
      <c r="J19" s="113"/>
      <c r="K19" s="113"/>
      <c r="L19" s="122" t="s">
        <v>100</v>
      </c>
      <c r="M19" s="123" t="str">
        <f>IF(判定!D9=TRUE,検索値!A5,"")</f>
        <v/>
      </c>
      <c r="V19" s="123" t="str">
        <f>IF(判定!F12=TRUE,検索値!A9,"")</f>
        <v/>
      </c>
      <c r="W19" s="123"/>
      <c r="AE19" s="157"/>
    </row>
    <row r="20" spans="2:36" ht="5.25" customHeight="1">
      <c r="B20" s="65"/>
      <c r="AE20" s="157"/>
    </row>
    <row r="21" spans="2:36" ht="20.25" customHeight="1">
      <c r="B21" s="70" t="s">
        <v>210</v>
      </c>
      <c r="D21" s="57" t="s">
        <v>48</v>
      </c>
      <c r="R21" s="139"/>
      <c r="S21" s="140"/>
      <c r="T21" s="57" t="s">
        <v>102</v>
      </c>
      <c r="V21" s="143" t="s">
        <v>222</v>
      </c>
      <c r="X21" s="57" t="s">
        <v>216</v>
      </c>
      <c r="AE21" s="157"/>
      <c r="AH21" s="58" t="str">
        <f>IF(AND(判定!B10=TRUE,R21=""),検索値!A4,"")</f>
        <v/>
      </c>
      <c r="AJ21" s="91"/>
    </row>
    <row r="22" spans="2:36" ht="20.25" customHeight="1">
      <c r="B22" s="70"/>
      <c r="D22" s="57" t="s">
        <v>28</v>
      </c>
      <c r="V22" s="143"/>
      <c r="X22" s="57" t="s">
        <v>217</v>
      </c>
      <c r="AE22" s="157"/>
      <c r="AH22" s="58" t="str">
        <f>IF(判定!$B$2,"",(IF(AND(判定!$B$11=FALSE,判定!$C$11=FALSE,判定!D11=FALSE,判定!E11=FALSE),検索値!A3,"")))</f>
        <v>※チェックを入れてください。</v>
      </c>
    </row>
    <row r="23" spans="2:36" ht="20.25" customHeight="1">
      <c r="B23" s="70"/>
      <c r="D23" s="57" t="s">
        <v>158</v>
      </c>
      <c r="R23" s="139"/>
      <c r="S23" s="140"/>
      <c r="T23" s="57" t="s">
        <v>102</v>
      </c>
      <c r="V23" s="143"/>
      <c r="X23" s="57" t="s">
        <v>218</v>
      </c>
      <c r="AE23" s="157"/>
      <c r="AH23" s="58" t="str">
        <f>IF(AND(判定!C10=TRUE,R23=""),検索値!A4,"")</f>
        <v/>
      </c>
    </row>
    <row r="24" spans="2:36" ht="20.25" customHeight="1">
      <c r="B24" s="70"/>
      <c r="D24" s="57" t="s">
        <v>220</v>
      </c>
      <c r="V24" s="143"/>
      <c r="X24" s="57" t="s">
        <v>219</v>
      </c>
      <c r="AE24" s="157"/>
      <c r="AH24" s="58" t="s">
        <v>234</v>
      </c>
    </row>
    <row r="25" spans="2:36" ht="5.25" customHeight="1">
      <c r="B25" s="70" t="s">
        <v>226</v>
      </c>
      <c r="E25" s="101"/>
      <c r="U25" s="82"/>
      <c r="V25" s="82"/>
      <c r="W25" s="91"/>
      <c r="X25" s="144"/>
      <c r="Y25" s="144"/>
      <c r="Z25" s="144"/>
      <c r="AA25" s="144"/>
      <c r="AB25" s="151"/>
      <c r="AC25" s="151"/>
      <c r="AD25" s="91"/>
      <c r="AE25" s="157"/>
    </row>
    <row r="26" spans="2:36" ht="20.25" customHeight="1">
      <c r="B26" s="70"/>
      <c r="D26" s="57" t="s">
        <v>223</v>
      </c>
      <c r="R26" s="139"/>
      <c r="S26" s="140"/>
      <c r="T26" s="57" t="s">
        <v>70</v>
      </c>
      <c r="U26" s="82"/>
      <c r="V26" s="82"/>
      <c r="AE26" s="157"/>
      <c r="AH26" s="58" t="str">
        <f>IF(AND(判定!$B$12=TRUE,R26=""),検索値!$A$4,"")</f>
        <v/>
      </c>
    </row>
    <row r="27" spans="2:36" ht="5.25" customHeight="1">
      <c r="B27" s="70"/>
      <c r="U27" s="131"/>
      <c r="V27" s="82"/>
      <c r="AE27" s="157"/>
    </row>
    <row r="28" spans="2:36" ht="20.25" customHeight="1">
      <c r="B28" s="70" t="s">
        <v>247</v>
      </c>
      <c r="D28" s="57" t="s">
        <v>27</v>
      </c>
      <c r="R28" s="139"/>
      <c r="S28" s="140"/>
      <c r="T28" s="57" t="s">
        <v>225</v>
      </c>
      <c r="U28" s="82"/>
      <c r="V28" s="144"/>
      <c r="AE28" s="157"/>
      <c r="AF28" s="65"/>
      <c r="AH28" s="58" t="str">
        <f>IF(AND(判定!$C$12=TRUE,R28=""),検索値!$A$4,"")</f>
        <v/>
      </c>
    </row>
    <row r="29" spans="2:36" ht="5.25" customHeight="1">
      <c r="B29" s="70"/>
      <c r="U29" s="131"/>
      <c r="V29" s="144"/>
      <c r="AE29" s="157"/>
    </row>
    <row r="30" spans="2:36" ht="20.25" customHeight="1">
      <c r="B30" s="70"/>
      <c r="D30" s="57" t="s">
        <v>173</v>
      </c>
      <c r="R30" s="139"/>
      <c r="S30" s="140"/>
      <c r="T30" s="57" t="s">
        <v>225</v>
      </c>
      <c r="U30" s="141"/>
      <c r="V30" s="144"/>
      <c r="AE30" s="157"/>
      <c r="AH30" s="58" t="str">
        <f>IF(AND(判定!$D$12=TRUE,R30=""),検索値!$A$4,"")</f>
        <v/>
      </c>
    </row>
    <row r="31" spans="2:36" ht="5.25" customHeight="1">
      <c r="B31" s="70"/>
      <c r="U31" s="131"/>
      <c r="V31" s="144"/>
      <c r="AE31" s="157"/>
    </row>
    <row r="32" spans="2:36" ht="20.25" customHeight="1">
      <c r="B32" s="70"/>
      <c r="D32" s="57" t="s">
        <v>224</v>
      </c>
      <c r="R32" s="139"/>
      <c r="S32" s="140"/>
      <c r="T32" s="57" t="s">
        <v>225</v>
      </c>
      <c r="U32" s="91"/>
      <c r="V32" s="144"/>
      <c r="AE32" s="157"/>
      <c r="AH32" s="58" t="str">
        <f>IF(AND(判定!$E$12=TRUE,R32=""),検索値!$A$4,"")</f>
        <v/>
      </c>
    </row>
    <row r="33" spans="2:34" ht="5.25" customHeight="1">
      <c r="B33" s="71"/>
      <c r="V33" s="145"/>
      <c r="X33" s="148"/>
      <c r="Y33" s="150"/>
      <c r="Z33" s="150"/>
      <c r="AA33" s="150"/>
      <c r="AB33" s="150"/>
      <c r="AC33" s="150"/>
      <c r="AE33" s="157"/>
    </row>
    <row r="34" spans="2:34" s="57" customFormat="1" ht="20.25" customHeight="1">
      <c r="B34" s="64" t="s">
        <v>148</v>
      </c>
      <c r="C34" s="80"/>
      <c r="D34" s="80"/>
      <c r="E34" s="80"/>
      <c r="F34" s="104" t="s">
        <v>255</v>
      </c>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59"/>
      <c r="AH34" s="58"/>
    </row>
    <row r="35" spans="2:34" s="57" customFormat="1" ht="20.25" customHeight="1">
      <c r="B35" s="64"/>
      <c r="C35" s="86"/>
      <c r="D35" s="86"/>
      <c r="E35" s="86"/>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59"/>
      <c r="AH35" s="58"/>
    </row>
    <row r="36" spans="2:34" s="57" customFormat="1" ht="5.25" customHeight="1">
      <c r="B36" s="64"/>
      <c r="C36" s="86"/>
      <c r="D36" s="86"/>
      <c r="E36" s="86"/>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59"/>
      <c r="AH36" s="58"/>
    </row>
    <row r="37" spans="2:34" s="57" customFormat="1" ht="20.25" customHeight="1">
      <c r="B37" s="65"/>
      <c r="C37" s="87"/>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152"/>
      <c r="AE37" s="157"/>
      <c r="AH37" s="58"/>
    </row>
    <row r="38" spans="2:34" s="57" customFormat="1" ht="20.25" customHeight="1">
      <c r="B38" s="65"/>
      <c r="C38" s="88"/>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153"/>
      <c r="AE38" s="157"/>
      <c r="AH38" s="58"/>
    </row>
    <row r="39" spans="2:34" ht="20.25" customHeight="1">
      <c r="B39" s="72" t="s">
        <v>213</v>
      </c>
      <c r="C39" s="89"/>
      <c r="D39" s="89"/>
      <c r="E39" s="89"/>
      <c r="G39" s="57" t="s">
        <v>194</v>
      </c>
      <c r="J39" s="57" t="s">
        <v>214</v>
      </c>
      <c r="O39" s="57" t="s">
        <v>63</v>
      </c>
      <c r="R39" s="57" t="s">
        <v>215</v>
      </c>
      <c r="X39" s="57" t="s">
        <v>64</v>
      </c>
      <c r="AA39" s="57" t="s">
        <v>65</v>
      </c>
      <c r="AE39" s="157"/>
      <c r="AH39" s="58" t="str">
        <f>IF(判定!$B$2=TRUE,"",(IF(AND(判定!B5=FALSE,判定!C5=FALSE,判定!D5=FALSE,判定!E5=FALSE,判定!F5=FALSE,判定!G5=FALSE,判定!H5=FALSE),検索値!$A$3,IF(判定!$H$5=TRUE,検索値!A8,""))))</f>
        <v>※チェックを入れてください。</v>
      </c>
    </row>
    <row r="40" spans="2:34" ht="20.25" customHeight="1">
      <c r="B40" s="65"/>
      <c r="G40" s="57" t="s">
        <v>19</v>
      </c>
      <c r="L40" s="57" t="s">
        <v>59</v>
      </c>
      <c r="O40" s="57" t="s">
        <v>34</v>
      </c>
      <c r="P40" s="120"/>
      <c r="Q40" s="120"/>
      <c r="R40" s="120"/>
      <c r="S40" s="120"/>
      <c r="T40" s="120"/>
      <c r="U40" s="120"/>
      <c r="V40" s="120"/>
      <c r="W40" s="120"/>
      <c r="X40" s="120"/>
      <c r="Y40" s="120"/>
      <c r="Z40" s="120"/>
      <c r="AA40" s="57" t="s">
        <v>35</v>
      </c>
      <c r="AE40" s="157"/>
      <c r="AH40" s="58" t="str">
        <f>IF(AND(判定!I5=TRUE,P40=""),検索値!A4,"")</f>
        <v/>
      </c>
    </row>
    <row r="41" spans="2:34" ht="20.25" customHeight="1">
      <c r="B41" s="73" t="s">
        <v>212</v>
      </c>
      <c r="C41" s="90"/>
      <c r="D41" s="90"/>
      <c r="E41" s="90"/>
      <c r="F41" s="90"/>
      <c r="G41" s="90"/>
      <c r="H41" s="90"/>
      <c r="I41" s="90"/>
      <c r="J41" s="91"/>
      <c r="K41" s="91" t="s">
        <v>0</v>
      </c>
      <c r="L41" s="91"/>
      <c r="M41" s="91"/>
      <c r="N41" s="91"/>
      <c r="O41" s="91"/>
      <c r="P41" s="91" t="s">
        <v>67</v>
      </c>
      <c r="Q41" s="91"/>
      <c r="R41" s="91"/>
      <c r="S41" s="91" t="s">
        <v>68</v>
      </c>
      <c r="T41" s="91"/>
      <c r="U41" s="91"/>
      <c r="V41" s="91" t="s">
        <v>69</v>
      </c>
      <c r="W41" s="91"/>
      <c r="X41" s="91"/>
      <c r="Y41" s="91" t="s">
        <v>71</v>
      </c>
      <c r="Z41" s="91"/>
      <c r="AA41" s="91"/>
      <c r="AB41" s="91" t="s">
        <v>59</v>
      </c>
      <c r="AC41" s="91"/>
      <c r="AD41" s="91"/>
      <c r="AE41" s="157"/>
      <c r="AH41" s="58" t="str">
        <f>IF(判定!$B$2,"",(IF(AND(判定!B6=FALSE,判定!C6=FALSE,判定!D6=FALSE,判定!E6=FALSE,判定!F6=FALSE,判定!G6=FALSE),検索値!$A$3,"")))</f>
        <v>※チェックを入れてください。</v>
      </c>
    </row>
    <row r="42" spans="2:34" ht="5.25" customHeight="1">
      <c r="B42" s="65"/>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157"/>
    </row>
    <row r="43" spans="2:34" ht="20.25" customHeight="1">
      <c r="B43" s="62" t="s">
        <v>74</v>
      </c>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155"/>
    </row>
    <row r="44" spans="2:34" ht="5.25" customHeight="1">
      <c r="B44" s="74"/>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160"/>
    </row>
    <row r="45" spans="2:34" ht="20.25" customHeight="1">
      <c r="B45" s="72" t="s">
        <v>183</v>
      </c>
      <c r="C45" s="89"/>
      <c r="D45" s="89"/>
      <c r="E45" s="89"/>
      <c r="F45" s="105"/>
      <c r="G45" s="114"/>
      <c r="H45" s="114"/>
      <c r="I45" s="114"/>
      <c r="J45" s="114"/>
      <c r="K45" s="114"/>
      <c r="L45" s="114"/>
      <c r="M45" s="121"/>
      <c r="N45" s="92"/>
      <c r="O45" s="92"/>
      <c r="P45" s="132"/>
      <c r="Q45" s="136" t="s">
        <v>56</v>
      </c>
      <c r="S45" s="92"/>
      <c r="T45" s="92"/>
      <c r="U45" s="92"/>
      <c r="V45" s="92"/>
      <c r="W45" s="92"/>
      <c r="X45" s="92"/>
      <c r="Y45" s="92"/>
      <c r="Z45" s="92"/>
      <c r="AA45" s="92"/>
      <c r="AB45" s="92"/>
      <c r="AC45" s="92"/>
      <c r="AD45" s="92"/>
      <c r="AE45" s="160"/>
      <c r="AH45" s="58" t="str">
        <f>IF(F45="",検索値!$A$4,"")</f>
        <v>※未記入項目があります。</v>
      </c>
    </row>
    <row r="46" spans="2:34" ht="5.25" customHeight="1">
      <c r="B46" s="74"/>
      <c r="C46" s="92"/>
      <c r="D46" s="92"/>
      <c r="E46" s="92"/>
      <c r="F46" s="92"/>
      <c r="G46" s="92"/>
      <c r="H46" s="92"/>
      <c r="I46" s="92"/>
      <c r="J46" s="92"/>
      <c r="K46" s="92"/>
      <c r="L46" s="92"/>
      <c r="M46" s="92"/>
      <c r="N46" s="92"/>
      <c r="O46" s="92"/>
      <c r="P46" s="92"/>
      <c r="Q46" s="92"/>
      <c r="R46" s="92" t="s">
        <v>185</v>
      </c>
      <c r="S46" s="92"/>
      <c r="T46" s="92"/>
      <c r="U46" s="92"/>
      <c r="V46" s="92"/>
      <c r="W46" s="92"/>
      <c r="X46" s="92"/>
      <c r="Y46" s="92"/>
      <c r="Z46" s="92"/>
      <c r="AA46" s="92"/>
      <c r="AB46" s="92"/>
      <c r="AC46" s="92"/>
      <c r="AD46" s="92"/>
      <c r="AE46" s="160"/>
    </row>
    <row r="47" spans="2:34" s="59" customFormat="1" ht="10.5" customHeight="1">
      <c r="B47" s="75" t="s">
        <v>75</v>
      </c>
      <c r="C47" s="93"/>
      <c r="D47" s="93"/>
      <c r="E47" s="93"/>
      <c r="F47" s="106"/>
      <c r="G47" s="115"/>
      <c r="H47" s="115"/>
      <c r="I47" s="115"/>
      <c r="J47" s="115"/>
      <c r="K47" s="115"/>
      <c r="L47" s="115"/>
      <c r="M47" s="124"/>
      <c r="N47" s="128"/>
      <c r="O47" s="128"/>
      <c r="P47" s="128"/>
      <c r="Q47" s="59" t="s">
        <v>200</v>
      </c>
      <c r="W47" s="57"/>
      <c r="AE47" s="161"/>
      <c r="AH47" s="58" t="str">
        <f>IF(F47="",検索値!$A$4,"")</f>
        <v>※未記入項目があります。</v>
      </c>
    </row>
    <row r="48" spans="2:34" ht="5.25" customHeight="1">
      <c r="B48" s="76"/>
      <c r="C48" s="94"/>
      <c r="D48" s="94"/>
      <c r="E48" s="94"/>
      <c r="F48" s="94"/>
      <c r="G48" s="94"/>
      <c r="H48" s="94"/>
      <c r="I48" s="94"/>
      <c r="J48" s="94"/>
      <c r="K48" s="94"/>
      <c r="L48" s="94"/>
      <c r="M48" s="94"/>
      <c r="N48" s="94"/>
      <c r="AE48" s="157"/>
    </row>
    <row r="49" spans="2:34" ht="20.25" customHeight="1">
      <c r="B49" s="72" t="s">
        <v>51</v>
      </c>
      <c r="C49" s="89"/>
      <c r="D49" s="89"/>
      <c r="E49" s="89"/>
      <c r="F49" s="105"/>
      <c r="G49" s="114"/>
      <c r="H49" s="114"/>
      <c r="I49" s="114"/>
      <c r="J49" s="114"/>
      <c r="K49" s="114"/>
      <c r="L49" s="114"/>
      <c r="M49" s="121"/>
      <c r="N49" s="82" t="s">
        <v>80</v>
      </c>
      <c r="O49" s="83"/>
      <c r="P49" s="83"/>
      <c r="Q49" s="83"/>
      <c r="R49" s="83"/>
      <c r="S49" s="89" t="s">
        <v>77</v>
      </c>
      <c r="T49" s="89"/>
      <c r="U49" s="89"/>
      <c r="V49" s="89"/>
      <c r="W49" s="105" t="s">
        <v>55</v>
      </c>
      <c r="X49" s="114"/>
      <c r="Y49" s="114"/>
      <c r="Z49" s="114"/>
      <c r="AA49" s="114"/>
      <c r="AB49" s="114"/>
      <c r="AC49" s="114"/>
      <c r="AD49" s="121"/>
      <c r="AE49" s="157"/>
      <c r="AH49" s="58" t="str">
        <f>IF(OR(F49="",W49=""),検索値!$A$4,"")</f>
        <v>※未記入項目があります。</v>
      </c>
    </row>
    <row r="50" spans="2:34" ht="5.25" customHeight="1">
      <c r="B50" s="65"/>
      <c r="AE50" s="157"/>
    </row>
    <row r="51" spans="2:34" ht="20.25" customHeight="1">
      <c r="B51" s="72" t="s">
        <v>7</v>
      </c>
      <c r="C51" s="89"/>
      <c r="D51" s="89"/>
      <c r="E51" s="89"/>
      <c r="F51" s="107"/>
      <c r="G51" s="116"/>
      <c r="H51" s="116"/>
      <c r="I51" s="116"/>
      <c r="J51" s="116"/>
      <c r="K51" s="116"/>
      <c r="L51" s="116"/>
      <c r="M51" s="116"/>
      <c r="N51" s="116"/>
      <c r="O51" s="116"/>
      <c r="P51" s="116"/>
      <c r="Q51" s="137"/>
      <c r="R51" s="86"/>
      <c r="S51" s="89" t="s">
        <v>76</v>
      </c>
      <c r="T51" s="89"/>
      <c r="U51" s="89"/>
      <c r="V51" s="89"/>
      <c r="W51" s="105" t="s">
        <v>55</v>
      </c>
      <c r="X51" s="114"/>
      <c r="Y51" s="114"/>
      <c r="Z51" s="114"/>
      <c r="AA51" s="114"/>
      <c r="AB51" s="114"/>
      <c r="AC51" s="114"/>
      <c r="AD51" s="121"/>
      <c r="AE51" s="157"/>
      <c r="AH51" s="58" t="str">
        <f>IF(OR(F51="",W51=""),検索値!$A$4,"")</f>
        <v>※未記入項目があります。</v>
      </c>
    </row>
    <row r="52" spans="2:34" ht="5.25" customHeight="1">
      <c r="B52" s="72"/>
      <c r="C52" s="95"/>
      <c r="D52" s="95"/>
      <c r="E52" s="95"/>
      <c r="F52" s="95"/>
      <c r="G52" s="95"/>
      <c r="H52" s="95"/>
      <c r="I52" s="95"/>
      <c r="J52" s="95"/>
      <c r="K52" s="95"/>
      <c r="L52" s="95"/>
      <c r="M52" s="95"/>
      <c r="N52" s="95"/>
      <c r="O52" s="86"/>
      <c r="P52" s="86"/>
      <c r="Q52" s="86"/>
      <c r="R52" s="86"/>
      <c r="S52" s="86"/>
      <c r="T52" s="86"/>
      <c r="U52" s="86"/>
      <c r="V52" s="86"/>
      <c r="W52" s="86"/>
      <c r="X52" s="86"/>
      <c r="Y52" s="86"/>
      <c r="Z52" s="86"/>
      <c r="AE52" s="157"/>
    </row>
    <row r="53" spans="2:34" ht="20.25" customHeight="1">
      <c r="B53" s="72" t="s">
        <v>78</v>
      </c>
      <c r="C53" s="89"/>
      <c r="D53" s="89"/>
      <c r="E53" s="89"/>
      <c r="F53" s="82" t="s">
        <v>52</v>
      </c>
      <c r="G53" s="105" t="s">
        <v>169</v>
      </c>
      <c r="H53" s="114"/>
      <c r="I53" s="114"/>
      <c r="J53" s="114"/>
      <c r="K53" s="121"/>
      <c r="L53" s="91"/>
      <c r="M53" s="125"/>
      <c r="N53" s="129"/>
      <c r="O53" s="129"/>
      <c r="P53" s="133"/>
      <c r="Q53" s="138" t="s">
        <v>13</v>
      </c>
      <c r="R53" s="107"/>
      <c r="S53" s="116"/>
      <c r="T53" s="116"/>
      <c r="U53" s="116"/>
      <c r="V53" s="116"/>
      <c r="W53" s="116"/>
      <c r="X53" s="116"/>
      <c r="Y53" s="116"/>
      <c r="Z53" s="116"/>
      <c r="AA53" s="116"/>
      <c r="AB53" s="116"/>
      <c r="AC53" s="116"/>
      <c r="AD53" s="137"/>
      <c r="AE53" s="162"/>
      <c r="AH53" s="58" t="str">
        <f>IF(OR(G53="",M53="",R53=""),検索値!$A$4,"")</f>
        <v>※未記入項目があります。</v>
      </c>
    </row>
    <row r="54" spans="2:34" ht="5.25" customHeight="1">
      <c r="B54" s="77"/>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163"/>
    </row>
    <row r="55" spans="2:34" ht="5.25" customHeight="1"/>
    <row r="56" spans="2:34" s="57" customFormat="1" ht="20.25" customHeight="1">
      <c r="B56" s="60" t="s">
        <v>98</v>
      </c>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row>
    <row r="57" spans="2:34" s="57" customFormat="1" ht="20.25" customHeight="1">
      <c r="B57" s="61" t="s">
        <v>208</v>
      </c>
      <c r="C57" s="78"/>
      <c r="D57" s="78"/>
      <c r="E57" s="78"/>
      <c r="F57" s="78"/>
      <c r="G57" s="78"/>
      <c r="H57" s="78"/>
      <c r="I57" s="78"/>
      <c r="J57" s="78"/>
      <c r="K57" s="78"/>
      <c r="L57" s="78"/>
      <c r="M57" s="78"/>
      <c r="N57" s="78"/>
      <c r="O57" s="78"/>
      <c r="P57" s="78"/>
      <c r="Q57" s="78"/>
      <c r="R57" s="78"/>
      <c r="S57" s="78"/>
      <c r="T57" s="78"/>
      <c r="U57" s="78"/>
      <c r="V57" s="146"/>
      <c r="W57" s="146"/>
      <c r="X57" s="146"/>
      <c r="Z57" s="146"/>
      <c r="AA57" s="146"/>
      <c r="AC57" s="146"/>
      <c r="AD57" s="146"/>
    </row>
    <row r="58" spans="2:34" ht="20.25" customHeight="1">
      <c r="B58" s="62" t="s">
        <v>230</v>
      </c>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155"/>
    </row>
    <row r="59" spans="2:34" ht="10.5" customHeight="1">
      <c r="B59" s="74"/>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160"/>
    </row>
    <row r="60" spans="2:34" ht="10.5" customHeight="1">
      <c r="B60" s="75" t="s">
        <v>75</v>
      </c>
      <c r="C60" s="93"/>
      <c r="D60" s="93"/>
      <c r="E60" s="93"/>
      <c r="F60" s="108"/>
      <c r="G60" s="117"/>
      <c r="H60" s="117"/>
      <c r="I60" s="117"/>
      <c r="J60" s="117"/>
      <c r="K60" s="117"/>
      <c r="L60" s="117"/>
      <c r="M60" s="126"/>
      <c r="N60" s="128"/>
      <c r="O60" s="128"/>
      <c r="P60" s="128"/>
      <c r="Q60" s="128"/>
      <c r="R60" s="59"/>
      <c r="S60" s="59"/>
      <c r="T60" s="59"/>
      <c r="U60" s="59"/>
      <c r="V60" s="59"/>
      <c r="W60" s="59"/>
      <c r="X60" s="59"/>
      <c r="Y60" s="59"/>
      <c r="Z60" s="59"/>
      <c r="AA60" s="59"/>
      <c r="AB60" s="59"/>
      <c r="AC60" s="59"/>
      <c r="AD60" s="59"/>
      <c r="AE60" s="161"/>
      <c r="AH60" s="58" t="str">
        <f>IF(AND(判定!$B$9=FALSE,F60=""),検索値!$A$4,"")</f>
        <v>※未記入項目があります。</v>
      </c>
    </row>
    <row r="61" spans="2:34" ht="5.25" customHeight="1">
      <c r="B61" s="76"/>
      <c r="C61" s="94"/>
      <c r="D61" s="94"/>
      <c r="E61" s="94"/>
      <c r="F61" s="94"/>
      <c r="G61" s="94"/>
      <c r="H61" s="94"/>
      <c r="I61" s="94"/>
      <c r="J61" s="94"/>
      <c r="K61" s="94"/>
      <c r="L61" s="94"/>
      <c r="M61" s="94"/>
      <c r="N61" s="94"/>
      <c r="AE61" s="157"/>
    </row>
    <row r="62" spans="2:34" ht="20.25" customHeight="1">
      <c r="B62" s="72" t="s">
        <v>51</v>
      </c>
      <c r="C62" s="89"/>
      <c r="D62" s="89"/>
      <c r="E62" s="89"/>
      <c r="F62" s="109"/>
      <c r="G62" s="118"/>
      <c r="H62" s="118"/>
      <c r="I62" s="118"/>
      <c r="J62" s="118"/>
      <c r="K62" s="118"/>
      <c r="L62" s="118"/>
      <c r="M62" s="127"/>
      <c r="N62" s="82" t="s">
        <v>80</v>
      </c>
      <c r="R62" s="83"/>
      <c r="S62" s="89" t="s">
        <v>77</v>
      </c>
      <c r="T62" s="89"/>
      <c r="U62" s="89"/>
      <c r="V62" s="89"/>
      <c r="W62" s="105" t="s">
        <v>55</v>
      </c>
      <c r="X62" s="114"/>
      <c r="Y62" s="114"/>
      <c r="Z62" s="114"/>
      <c r="AA62" s="114"/>
      <c r="AB62" s="114"/>
      <c r="AC62" s="114"/>
      <c r="AD62" s="121"/>
      <c r="AE62" s="157"/>
      <c r="AH62" s="58" t="str">
        <f>IF(AND(判定!$B$9=FALSE,OR(F62="",W62="")),検索値!$A$4,"")</f>
        <v>※未記入項目があります。</v>
      </c>
    </row>
    <row r="63" spans="2:34" ht="5.25" customHeight="1">
      <c r="B63" s="65"/>
      <c r="AE63" s="157"/>
    </row>
    <row r="64" spans="2:34" ht="20.25" customHeight="1">
      <c r="B64" s="72" t="s">
        <v>7</v>
      </c>
      <c r="C64" s="89"/>
      <c r="D64" s="89"/>
      <c r="E64" s="89"/>
      <c r="F64" s="107"/>
      <c r="G64" s="116"/>
      <c r="H64" s="116"/>
      <c r="I64" s="116"/>
      <c r="J64" s="116"/>
      <c r="K64" s="116"/>
      <c r="L64" s="116"/>
      <c r="M64" s="116"/>
      <c r="N64" s="116"/>
      <c r="O64" s="116"/>
      <c r="P64" s="116"/>
      <c r="Q64" s="137"/>
      <c r="R64" s="86"/>
      <c r="S64" s="89" t="s">
        <v>76</v>
      </c>
      <c r="T64" s="89"/>
      <c r="U64" s="89"/>
      <c r="V64" s="89"/>
      <c r="W64" s="105" t="s">
        <v>55</v>
      </c>
      <c r="X64" s="114"/>
      <c r="Y64" s="114"/>
      <c r="Z64" s="114"/>
      <c r="AA64" s="114"/>
      <c r="AB64" s="114"/>
      <c r="AC64" s="114"/>
      <c r="AD64" s="121"/>
      <c r="AE64" s="157"/>
      <c r="AH64" s="58" t="str">
        <f>IF(AND(判定!$B$9=FALSE,OR(F64="",W64="")),検索値!$A$4,"")</f>
        <v>※未記入項目があります。</v>
      </c>
    </row>
    <row r="65" spans="2:34" ht="5.25" customHeight="1">
      <c r="B65" s="72"/>
      <c r="C65" s="95"/>
      <c r="D65" s="95"/>
      <c r="E65" s="95"/>
      <c r="F65" s="95"/>
      <c r="G65" s="95"/>
      <c r="H65" s="95"/>
      <c r="I65" s="95"/>
      <c r="J65" s="95"/>
      <c r="K65" s="95"/>
      <c r="L65" s="95"/>
      <c r="M65" s="95"/>
      <c r="N65" s="95"/>
      <c r="O65" s="86"/>
      <c r="P65" s="86"/>
      <c r="Q65" s="86"/>
      <c r="R65" s="86"/>
      <c r="S65" s="86"/>
      <c r="T65" s="86"/>
      <c r="U65" s="86"/>
      <c r="V65" s="86"/>
      <c r="W65" s="86"/>
      <c r="X65" s="86"/>
      <c r="Y65" s="86"/>
      <c r="Z65" s="86"/>
      <c r="AE65" s="157"/>
    </row>
    <row r="66" spans="2:34" ht="20.25" customHeight="1">
      <c r="B66" s="72" t="s">
        <v>78</v>
      </c>
      <c r="C66" s="89"/>
      <c r="D66" s="89"/>
      <c r="E66" s="89"/>
      <c r="F66" s="82" t="s">
        <v>52</v>
      </c>
      <c r="G66" s="105" t="s">
        <v>169</v>
      </c>
      <c r="H66" s="114"/>
      <c r="I66" s="114"/>
      <c r="J66" s="114"/>
      <c r="K66" s="121"/>
      <c r="L66" s="91"/>
      <c r="M66" s="125"/>
      <c r="N66" s="129"/>
      <c r="O66" s="129"/>
      <c r="P66" s="133"/>
      <c r="Q66" s="138" t="s">
        <v>13</v>
      </c>
      <c r="R66" s="107"/>
      <c r="S66" s="116"/>
      <c r="T66" s="116"/>
      <c r="U66" s="116"/>
      <c r="V66" s="116"/>
      <c r="W66" s="116"/>
      <c r="X66" s="116"/>
      <c r="Y66" s="116"/>
      <c r="Z66" s="116"/>
      <c r="AA66" s="116"/>
      <c r="AB66" s="116"/>
      <c r="AC66" s="116"/>
      <c r="AD66" s="137"/>
      <c r="AE66" s="162"/>
      <c r="AH66" s="58" t="str">
        <f>IF(AND(判定!$B$9=FALSE,OR(G66="",M66="",R66="")),検索値!$A$4,"")</f>
        <v>※未記入項目があります。</v>
      </c>
    </row>
    <row r="67" spans="2:34" ht="5.25" customHeight="1">
      <c r="B67" s="65"/>
      <c r="AE67" s="157"/>
    </row>
    <row r="68" spans="2:34" ht="20.25" customHeight="1">
      <c r="B68" s="72" t="s">
        <v>149</v>
      </c>
      <c r="C68" s="89"/>
      <c r="D68" s="89"/>
      <c r="E68" s="89"/>
      <c r="F68" s="102"/>
      <c r="G68" s="112"/>
      <c r="H68" s="119"/>
      <c r="I68" s="57" t="s">
        <v>31</v>
      </c>
      <c r="J68" s="102"/>
      <c r="K68" s="119"/>
      <c r="L68" s="57" t="s">
        <v>11</v>
      </c>
      <c r="M68" s="102"/>
      <c r="N68" s="119"/>
      <c r="O68" s="57" t="s">
        <v>32</v>
      </c>
      <c r="P68" s="80" t="s">
        <v>159</v>
      </c>
      <c r="Q68" s="80"/>
      <c r="R68" s="102" t="str">
        <f>IFERROR(DATEDIF(判定!$B$15,判定!$D$1,"Y"),"")</f>
        <v/>
      </c>
      <c r="S68" s="119"/>
      <c r="T68" s="57" t="s">
        <v>160</v>
      </c>
      <c r="U68" s="142" t="e">
        <f>DATE(F68,J68,M68)</f>
        <v>#NUM!</v>
      </c>
      <c r="V68" s="146" t="s">
        <v>155</v>
      </c>
      <c r="W68" s="146"/>
      <c r="X68" s="149"/>
      <c r="AE68" s="157"/>
      <c r="AH68" s="58" t="str">
        <f>IF(OR(F68="",J68="",M68="",R68="",X68="",),検索値!$A$4,"")</f>
        <v>※未記入項目があります。</v>
      </c>
    </row>
    <row r="69" spans="2:34" ht="5.25" customHeight="1">
      <c r="B69" s="72"/>
      <c r="C69" s="95"/>
      <c r="D69" s="95"/>
      <c r="E69" s="95"/>
      <c r="F69" s="86"/>
      <c r="G69" s="86"/>
      <c r="H69" s="86"/>
      <c r="J69" s="86"/>
      <c r="K69" s="86"/>
      <c r="M69" s="86"/>
      <c r="N69" s="86"/>
      <c r="P69" s="86"/>
      <c r="Q69" s="86"/>
      <c r="R69" s="86"/>
      <c r="S69" s="86"/>
      <c r="AE69" s="157"/>
    </row>
    <row r="70" spans="2:34" ht="20.25" customHeight="1">
      <c r="B70" s="72" t="s">
        <v>162</v>
      </c>
      <c r="C70" s="89"/>
      <c r="D70" s="89"/>
      <c r="E70" s="89"/>
      <c r="G70" s="57" t="s">
        <v>95</v>
      </c>
      <c r="J70" s="57" t="s">
        <v>163</v>
      </c>
      <c r="L70" s="57" t="s">
        <v>161</v>
      </c>
      <c r="N70" s="120"/>
      <c r="O70" s="120"/>
      <c r="P70" s="120"/>
      <c r="Q70" s="120"/>
      <c r="R70" s="120"/>
      <c r="S70" s="120"/>
      <c r="T70" s="120"/>
      <c r="U70" s="120"/>
      <c r="V70" s="120"/>
      <c r="W70" s="120"/>
      <c r="X70" s="120"/>
      <c r="Y70" s="120"/>
      <c r="Z70" s="120"/>
      <c r="AA70" s="120"/>
      <c r="AB70" s="120"/>
      <c r="AC70" s="120"/>
      <c r="AD70" s="120"/>
      <c r="AE70" s="164" t="s">
        <v>35</v>
      </c>
      <c r="AH70" s="58" t="str">
        <f>IF(AND(判定!B17=FALSE,判定!C17=FALSE),検索値!$A$3,IF(AND(判定!C17=TRUE,N70=""),検索値!$A$4,IF(AND(判定!B17=TRUE,判定!C17=TRUE),"","")))</f>
        <v>※チェックを入れてください。</v>
      </c>
    </row>
    <row r="71" spans="2:34" ht="20.25" customHeight="1">
      <c r="B71" s="65" t="s">
        <v>146</v>
      </c>
      <c r="L71" s="57" t="s">
        <v>144</v>
      </c>
      <c r="P71" s="57" t="s">
        <v>254</v>
      </c>
      <c r="AE71" s="157"/>
      <c r="AH71" s="58" t="str">
        <f>IF(AND(判定!B18=FALSE,判定!C18=FALSE),検索値!$A$3,IF(AND(判定!B18=TRUE,判定!C18=TRUE),検索値!$A$6,""))</f>
        <v>※チェックを入れてください。</v>
      </c>
    </row>
    <row r="72" spans="2:34" ht="20.25" customHeight="1">
      <c r="B72" s="65" t="s">
        <v>164</v>
      </c>
      <c r="L72" s="57" t="s">
        <v>46</v>
      </c>
      <c r="Q72" s="57" t="s">
        <v>157</v>
      </c>
      <c r="AE72" s="157"/>
      <c r="AH72" s="58" t="str">
        <f>IF(AND(判定!B19=FALSE,判定!C19=FALSE),検索値!$A$3,IF(AND(判定!B19=TRUE,判定!C19=TRUE),検索値!A6,""))</f>
        <v>※チェックを入れてください。</v>
      </c>
    </row>
    <row r="73" spans="2:34" ht="20.25" customHeight="1">
      <c r="B73" s="72" t="str">
        <v>体験回数</v>
      </c>
      <c r="C73" s="89"/>
      <c r="D73" s="89"/>
      <c r="E73" s="89"/>
      <c r="G73" s="57" t="s">
        <v>166</v>
      </c>
      <c r="K73" s="57" t="s">
        <v>167</v>
      </c>
      <c r="O73" s="130"/>
      <c r="P73" s="134"/>
      <c r="Q73" s="57" t="s">
        <v>168</v>
      </c>
      <c r="AE73" s="157"/>
      <c r="AH73" s="58" t="str">
        <f>IF(AND(判定!B20=FALSE,判定!C20=FALSE),検索値!$A$3,IF(AND(判定!C20=TRUE,O73=""),検索値!$A$4,""))</f>
        <v>※チェックを入れてください。</v>
      </c>
    </row>
    <row r="74" spans="2:34" ht="20.25" customHeight="1">
      <c r="B74" s="64" t="s">
        <v>148</v>
      </c>
      <c r="C74" s="80"/>
      <c r="D74" s="80"/>
      <c r="E74" s="80"/>
      <c r="F74" s="110" t="s">
        <v>249</v>
      </c>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65"/>
    </row>
    <row r="75" spans="2:34" ht="5.25" customHeight="1">
      <c r="B75" s="64"/>
      <c r="C75" s="86"/>
      <c r="D75" s="86"/>
      <c r="E75" s="86"/>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65"/>
    </row>
    <row r="76" spans="2:34" ht="20.25" customHeight="1">
      <c r="B76" s="64"/>
      <c r="C76" s="87"/>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152"/>
      <c r="AE76" s="157"/>
    </row>
    <row r="77" spans="2:34" ht="20.25" customHeight="1">
      <c r="B77" s="64"/>
      <c r="C77" s="97"/>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54"/>
      <c r="AE77" s="157"/>
    </row>
    <row r="78" spans="2:34" ht="20.25" customHeight="1">
      <c r="B78" s="65"/>
      <c r="C78" s="88"/>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153"/>
      <c r="AE78" s="157"/>
    </row>
    <row r="79" spans="2:34" ht="10.5" customHeight="1">
      <c r="B79" s="77"/>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163"/>
    </row>
    <row r="80" spans="2:34" ht="20.25" customHeight="1">
      <c r="B80" s="62" t="s">
        <v>119</v>
      </c>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155"/>
    </row>
    <row r="81" spans="2:34" s="57" customFormat="1" ht="10.5" customHeight="1">
      <c r="B81" s="74"/>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160"/>
      <c r="AH81" s="58"/>
    </row>
    <row r="82" spans="2:34" s="57" customFormat="1" ht="10.5" customHeight="1">
      <c r="B82" s="75" t="s">
        <v>75</v>
      </c>
      <c r="C82" s="93"/>
      <c r="D82" s="93"/>
      <c r="E82" s="93"/>
      <c r="F82" s="108"/>
      <c r="G82" s="117"/>
      <c r="H82" s="117"/>
      <c r="I82" s="117"/>
      <c r="J82" s="117"/>
      <c r="K82" s="117"/>
      <c r="L82" s="117"/>
      <c r="M82" s="126"/>
      <c r="N82" s="128"/>
      <c r="O82" s="128"/>
      <c r="P82" s="128"/>
      <c r="Q82" s="128"/>
      <c r="R82" s="59"/>
      <c r="S82" s="59"/>
      <c r="T82" s="59"/>
      <c r="U82" s="59"/>
      <c r="V82" s="59"/>
      <c r="W82" s="59"/>
      <c r="X82" s="59"/>
      <c r="Y82" s="59"/>
      <c r="Z82" s="59"/>
      <c r="AA82" s="59"/>
      <c r="AB82" s="59"/>
      <c r="AC82" s="59"/>
      <c r="AD82" s="59"/>
      <c r="AE82" s="161"/>
      <c r="AH82" s="58" t="str">
        <f>IF(F82="",検索値!$A$4,"")</f>
        <v>※未記入項目があります。</v>
      </c>
    </row>
    <row r="83" spans="2:34" s="57" customFormat="1" ht="5.25" customHeight="1">
      <c r="B83" s="76"/>
      <c r="C83" s="94"/>
      <c r="D83" s="94"/>
      <c r="E83" s="94"/>
      <c r="F83" s="94"/>
      <c r="G83" s="94"/>
      <c r="H83" s="94"/>
      <c r="I83" s="94"/>
      <c r="J83" s="94"/>
      <c r="K83" s="94"/>
      <c r="L83" s="94"/>
      <c r="M83" s="94"/>
      <c r="N83" s="94"/>
      <c r="AE83" s="157"/>
      <c r="AH83" s="58"/>
    </row>
    <row r="84" spans="2:34" s="57" customFormat="1" ht="20.25" customHeight="1">
      <c r="B84" s="72" t="s">
        <v>51</v>
      </c>
      <c r="C84" s="89"/>
      <c r="D84" s="89"/>
      <c r="E84" s="89"/>
      <c r="F84" s="109"/>
      <c r="G84" s="118"/>
      <c r="H84" s="118"/>
      <c r="I84" s="118"/>
      <c r="J84" s="118"/>
      <c r="K84" s="118"/>
      <c r="L84" s="118"/>
      <c r="M84" s="127"/>
      <c r="N84" s="82" t="s">
        <v>80</v>
      </c>
      <c r="R84" s="83"/>
      <c r="S84" s="89" t="s">
        <v>77</v>
      </c>
      <c r="T84" s="89"/>
      <c r="U84" s="89"/>
      <c r="V84" s="89"/>
      <c r="W84" s="105" t="s">
        <v>55</v>
      </c>
      <c r="X84" s="114"/>
      <c r="Y84" s="114"/>
      <c r="Z84" s="114"/>
      <c r="AA84" s="114"/>
      <c r="AB84" s="114"/>
      <c r="AC84" s="114"/>
      <c r="AD84" s="121"/>
      <c r="AE84" s="157"/>
      <c r="AH84" s="58" t="str">
        <f>IF(OR(F84="",W84=""),検索値!$A$4,"")</f>
        <v>※未記入項目があります。</v>
      </c>
    </row>
    <row r="85" spans="2:34" s="57" customFormat="1" ht="5.25" customHeight="1">
      <c r="B85" s="65"/>
      <c r="AE85" s="157"/>
      <c r="AH85" s="58"/>
    </row>
    <row r="86" spans="2:34" s="57" customFormat="1" ht="20.25" customHeight="1">
      <c r="B86" s="72" t="s">
        <v>7</v>
      </c>
      <c r="C86" s="89"/>
      <c r="D86" s="89"/>
      <c r="E86" s="89"/>
      <c r="F86" s="107"/>
      <c r="G86" s="116"/>
      <c r="H86" s="116"/>
      <c r="I86" s="116"/>
      <c r="J86" s="116"/>
      <c r="K86" s="116"/>
      <c r="L86" s="116"/>
      <c r="M86" s="116"/>
      <c r="N86" s="116"/>
      <c r="O86" s="116"/>
      <c r="P86" s="116"/>
      <c r="Q86" s="137"/>
      <c r="R86" s="86"/>
      <c r="S86" s="89" t="s">
        <v>76</v>
      </c>
      <c r="T86" s="89"/>
      <c r="U86" s="89"/>
      <c r="V86" s="89"/>
      <c r="W86" s="105" t="s">
        <v>55</v>
      </c>
      <c r="X86" s="114"/>
      <c r="Y86" s="114"/>
      <c r="Z86" s="114"/>
      <c r="AA86" s="114"/>
      <c r="AB86" s="114"/>
      <c r="AC86" s="114"/>
      <c r="AD86" s="121"/>
      <c r="AE86" s="157"/>
      <c r="AH86" s="58" t="str">
        <f>IF(OR(F86="",W86=""),検索値!$A$4,"")</f>
        <v>※未記入項目があります。</v>
      </c>
    </row>
    <row r="87" spans="2:34" s="57" customFormat="1" ht="5.25" customHeight="1">
      <c r="B87" s="72"/>
      <c r="C87" s="95"/>
      <c r="D87" s="95"/>
      <c r="E87" s="95"/>
      <c r="F87" s="95"/>
      <c r="G87" s="95"/>
      <c r="H87" s="95"/>
      <c r="I87" s="95"/>
      <c r="J87" s="95"/>
      <c r="K87" s="95"/>
      <c r="L87" s="95"/>
      <c r="M87" s="95"/>
      <c r="N87" s="95"/>
      <c r="O87" s="86"/>
      <c r="P87" s="86"/>
      <c r="Q87" s="86"/>
      <c r="R87" s="86"/>
      <c r="S87" s="86"/>
      <c r="T87" s="86"/>
      <c r="U87" s="86"/>
      <c r="V87" s="86"/>
      <c r="W87" s="86"/>
      <c r="X87" s="86"/>
      <c r="Y87" s="86"/>
      <c r="Z87" s="86"/>
      <c r="AE87" s="157"/>
      <c r="AH87" s="58"/>
    </row>
    <row r="88" spans="2:34" s="57" customFormat="1" ht="20.25" customHeight="1">
      <c r="B88" s="72" t="s">
        <v>78</v>
      </c>
      <c r="C88" s="89"/>
      <c r="D88" s="89"/>
      <c r="E88" s="89"/>
      <c r="F88" s="82" t="s">
        <v>52</v>
      </c>
      <c r="G88" s="105" t="s">
        <v>169</v>
      </c>
      <c r="H88" s="114"/>
      <c r="I88" s="114"/>
      <c r="J88" s="114"/>
      <c r="K88" s="121"/>
      <c r="M88" s="125"/>
      <c r="N88" s="129"/>
      <c r="O88" s="129"/>
      <c r="P88" s="133"/>
      <c r="Q88" s="138" t="s">
        <v>13</v>
      </c>
      <c r="R88" s="107"/>
      <c r="S88" s="116"/>
      <c r="T88" s="116"/>
      <c r="U88" s="116"/>
      <c r="V88" s="116"/>
      <c r="W88" s="116"/>
      <c r="X88" s="116"/>
      <c r="Y88" s="116"/>
      <c r="Z88" s="116"/>
      <c r="AA88" s="116"/>
      <c r="AB88" s="116"/>
      <c r="AC88" s="116"/>
      <c r="AD88" s="137"/>
      <c r="AE88" s="162"/>
      <c r="AH88" s="58" t="str">
        <f>IF(OR(G88="",M88="",R88=""),検索値!$A$4,"")</f>
        <v>※未記入項目があります。</v>
      </c>
    </row>
    <row r="89" spans="2:34" s="57" customFormat="1" ht="5.25" customHeight="1">
      <c r="B89" s="65"/>
      <c r="AE89" s="157"/>
      <c r="AH89" s="58"/>
    </row>
    <row r="90" spans="2:34" s="57" customFormat="1" ht="20.25" customHeight="1">
      <c r="B90" s="72" t="s">
        <v>149</v>
      </c>
      <c r="C90" s="89"/>
      <c r="D90" s="89"/>
      <c r="E90" s="89"/>
      <c r="F90" s="102"/>
      <c r="G90" s="112"/>
      <c r="H90" s="119"/>
      <c r="I90" s="57" t="s">
        <v>31</v>
      </c>
      <c r="J90" s="102"/>
      <c r="K90" s="119"/>
      <c r="L90" s="57" t="s">
        <v>11</v>
      </c>
      <c r="M90" s="102"/>
      <c r="N90" s="119"/>
      <c r="O90" s="57" t="s">
        <v>32</v>
      </c>
      <c r="P90" s="80" t="s">
        <v>159</v>
      </c>
      <c r="Q90" s="80"/>
      <c r="R90" s="102" t="str">
        <f>IFERROR(DATEDIF(判定!$B$23,判定!$D$1,"Y"),"")</f>
        <v/>
      </c>
      <c r="S90" s="119"/>
      <c r="T90" s="57" t="s">
        <v>160</v>
      </c>
      <c r="U90" s="142" t="e">
        <f>DATE(F90,J90,M90)</f>
        <v>#NUM!</v>
      </c>
      <c r="V90" s="146" t="s">
        <v>155</v>
      </c>
      <c r="W90" s="146"/>
      <c r="X90" s="149"/>
      <c r="AE90" s="157"/>
      <c r="AH90" s="58" t="str">
        <f>IF(OR(F90="",J90="",M90="",R90="",X90=""),検索値!$A$4,"")</f>
        <v>※未記入項目があります。</v>
      </c>
    </row>
    <row r="91" spans="2:34" ht="5.25" customHeight="1">
      <c r="B91" s="72"/>
      <c r="C91" s="95"/>
      <c r="D91" s="95"/>
      <c r="E91" s="95"/>
      <c r="F91" s="86"/>
      <c r="G91" s="86"/>
      <c r="H91" s="86"/>
      <c r="J91" s="86"/>
      <c r="K91" s="86"/>
      <c r="M91" s="86"/>
      <c r="N91" s="86"/>
      <c r="P91" s="86"/>
      <c r="Q91" s="86"/>
      <c r="R91" s="86"/>
      <c r="S91" s="86"/>
      <c r="AE91" s="157"/>
    </row>
    <row r="92" spans="2:34" s="57" customFormat="1" ht="20.25" customHeight="1">
      <c r="B92" s="72" t="s">
        <v>162</v>
      </c>
      <c r="C92" s="89"/>
      <c r="D92" s="89"/>
      <c r="E92" s="89"/>
      <c r="G92" s="57" t="s">
        <v>95</v>
      </c>
      <c r="J92" s="57" t="s">
        <v>163</v>
      </c>
      <c r="L92" s="57" t="s">
        <v>161</v>
      </c>
      <c r="N92" s="120"/>
      <c r="O92" s="120"/>
      <c r="P92" s="120"/>
      <c r="Q92" s="120"/>
      <c r="R92" s="120"/>
      <c r="S92" s="120"/>
      <c r="T92" s="120"/>
      <c r="U92" s="120"/>
      <c r="V92" s="120"/>
      <c r="W92" s="120"/>
      <c r="X92" s="120"/>
      <c r="Y92" s="120"/>
      <c r="Z92" s="120"/>
      <c r="AA92" s="120"/>
      <c r="AB92" s="120"/>
      <c r="AC92" s="120"/>
      <c r="AD92" s="120"/>
      <c r="AE92" s="164" t="s">
        <v>35</v>
      </c>
      <c r="AH92" s="58" t="str">
        <f>IF(AND(判定!$B$25=FALSE,判定!$C$25=FALSE),検索値!$A$3,IF(AND(判定!$C$25=TRUE,N92=""),検索値!$A$4,""))</f>
        <v>※チェックを入れてください。</v>
      </c>
    </row>
    <row r="93" spans="2:34" s="57" customFormat="1" ht="20.25" customHeight="1">
      <c r="B93" s="65" t="s">
        <v>146</v>
      </c>
      <c r="L93" s="57" t="s">
        <v>144</v>
      </c>
      <c r="P93" s="57" t="s">
        <v>254</v>
      </c>
      <c r="AE93" s="157"/>
      <c r="AH93" s="58" t="str">
        <f>IF(AND(判定!$B$26=FALSE,判定!$C$26=FALSE),検索値!$A$3,IF(AND(判定!$B$26=TRUE,判定!$C$26=TRUE),検索値!$A$6,""))</f>
        <v>※チェックを入れてください。</v>
      </c>
    </row>
    <row r="94" spans="2:34" s="57" customFormat="1" ht="20.25" customHeight="1">
      <c r="B94" s="65" t="s">
        <v>164</v>
      </c>
      <c r="L94" s="57" t="s">
        <v>46</v>
      </c>
      <c r="Q94" s="57" t="s">
        <v>157</v>
      </c>
      <c r="AE94" s="157"/>
      <c r="AH94" s="58" t="str">
        <f>IF(AND(判定!$B$27=FALSE,判定!$C$27=FALSE),検索値!$A$3,IF(AND(判定!$B$27=TRUE,判定!$C$27=TRUE),検索値!$A$6,""))</f>
        <v>※チェックを入れてください。</v>
      </c>
    </row>
    <row r="95" spans="2:34" s="57" customFormat="1" ht="20.25" customHeight="1">
      <c r="B95" s="72" t="str">
        <v>体験回数</v>
      </c>
      <c r="C95" s="89"/>
      <c r="D95" s="89"/>
      <c r="E95" s="89"/>
      <c r="G95" s="57" t="s">
        <v>166</v>
      </c>
      <c r="K95" s="57" t="s">
        <v>167</v>
      </c>
      <c r="O95" s="130"/>
      <c r="P95" s="134"/>
      <c r="Q95" s="57" t="s">
        <v>168</v>
      </c>
      <c r="AE95" s="157"/>
      <c r="AH95" s="58" t="str">
        <f>IF(AND(判定!$B$28=FALSE,判定!$C$28=FALSE),検索値!$A$3,IF(AND(判定!$C$28=TRUE,O95=""),検索値!$A$4,""))</f>
        <v>※チェックを入れてください。</v>
      </c>
    </row>
    <row r="96" spans="2:34" s="57" customFormat="1" ht="20.25" customHeight="1">
      <c r="B96" s="64" t="s">
        <v>148</v>
      </c>
      <c r="C96" s="80"/>
      <c r="D96" s="80"/>
      <c r="E96" s="80"/>
      <c r="F96" s="110" t="s">
        <v>249</v>
      </c>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66"/>
      <c r="AH96" s="169"/>
    </row>
    <row r="97" spans="2:34" s="57" customFormat="1" ht="5.25" customHeight="1">
      <c r="B97" s="64"/>
      <c r="C97" s="86"/>
      <c r="D97" s="86"/>
      <c r="E97" s="86"/>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66"/>
      <c r="AH97" s="58"/>
    </row>
    <row r="98" spans="2:34" s="57" customFormat="1" ht="20.25" customHeight="1">
      <c r="B98" s="64"/>
      <c r="C98" s="87"/>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152"/>
      <c r="AE98" s="157"/>
      <c r="AH98" s="58"/>
    </row>
    <row r="99" spans="2:34" s="57" customFormat="1" ht="20.25" customHeight="1">
      <c r="B99" s="64"/>
      <c r="C99" s="97"/>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54"/>
      <c r="AE99" s="157"/>
      <c r="AH99" s="58"/>
    </row>
    <row r="100" spans="2:34" s="57" customFormat="1" ht="20.25" customHeight="1">
      <c r="B100" s="65"/>
      <c r="C100" s="88"/>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153"/>
      <c r="AE100" s="157"/>
      <c r="AH100" s="58"/>
    </row>
    <row r="101" spans="2:34" s="57" customFormat="1" ht="10.5" customHeight="1">
      <c r="B101" s="77"/>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163"/>
      <c r="AH101" s="58"/>
    </row>
    <row r="102" spans="2:34" ht="5.25" customHeight="1"/>
  </sheetData>
  <mergeCells count="111">
    <mergeCell ref="B2:AE2"/>
    <mergeCell ref="V3:X3"/>
    <mergeCell ref="Z3:AA3"/>
    <mergeCell ref="AC3:AD3"/>
    <mergeCell ref="B5:AE5"/>
    <mergeCell ref="B7:E7"/>
    <mergeCell ref="F7:H7"/>
    <mergeCell ref="J7:K7"/>
    <mergeCell ref="M7:N7"/>
    <mergeCell ref="K10:U10"/>
    <mergeCell ref="U12:V12"/>
    <mergeCell ref="X12:Y12"/>
    <mergeCell ref="U14:V14"/>
    <mergeCell ref="X14:Y14"/>
    <mergeCell ref="B19:E19"/>
    <mergeCell ref="F19:K19"/>
    <mergeCell ref="R21:S21"/>
    <mergeCell ref="R23:S23"/>
    <mergeCell ref="R26:S26"/>
    <mergeCell ref="R28:S28"/>
    <mergeCell ref="R30:S30"/>
    <mergeCell ref="R32:S32"/>
    <mergeCell ref="B34:E34"/>
    <mergeCell ref="B39:E39"/>
    <mergeCell ref="P40:Z40"/>
    <mergeCell ref="B41:I41"/>
    <mergeCell ref="B43:AE43"/>
    <mergeCell ref="B45:E45"/>
    <mergeCell ref="F45:M45"/>
    <mergeCell ref="B47:E47"/>
    <mergeCell ref="F47:M47"/>
    <mergeCell ref="B49:E49"/>
    <mergeCell ref="F49:M49"/>
    <mergeCell ref="S49:V49"/>
    <mergeCell ref="W49:AD49"/>
    <mergeCell ref="B51:E51"/>
    <mergeCell ref="F51:Q51"/>
    <mergeCell ref="S51:V51"/>
    <mergeCell ref="W51:AD51"/>
    <mergeCell ref="B53:E53"/>
    <mergeCell ref="G53:K53"/>
    <mergeCell ref="M53:P53"/>
    <mergeCell ref="R53:AD53"/>
    <mergeCell ref="B56:AE56"/>
    <mergeCell ref="V57:X57"/>
    <mergeCell ref="Z57:AA57"/>
    <mergeCell ref="AC57:AD57"/>
    <mergeCell ref="B58:AE58"/>
    <mergeCell ref="B60:E60"/>
    <mergeCell ref="F60:M60"/>
    <mergeCell ref="B62:E62"/>
    <mergeCell ref="F62:M62"/>
    <mergeCell ref="S62:V62"/>
    <mergeCell ref="W62:AD62"/>
    <mergeCell ref="B64:E64"/>
    <mergeCell ref="F64:Q64"/>
    <mergeCell ref="S64:V64"/>
    <mergeCell ref="W64:AD64"/>
    <mergeCell ref="B66:E66"/>
    <mergeCell ref="G66:K66"/>
    <mergeCell ref="M66:P66"/>
    <mergeCell ref="R66:AD66"/>
    <mergeCell ref="B68:E68"/>
    <mergeCell ref="F68:H68"/>
    <mergeCell ref="J68:K68"/>
    <mergeCell ref="M68:N68"/>
    <mergeCell ref="P68:Q68"/>
    <mergeCell ref="R68:S68"/>
    <mergeCell ref="V68:W68"/>
    <mergeCell ref="B70:E70"/>
    <mergeCell ref="N70:AD70"/>
    <mergeCell ref="B73:E73"/>
    <mergeCell ref="O73:P73"/>
    <mergeCell ref="B74:E74"/>
    <mergeCell ref="B80:AE80"/>
    <mergeCell ref="B82:E82"/>
    <mergeCell ref="F82:M82"/>
    <mergeCell ref="B84:E84"/>
    <mergeCell ref="F84:M84"/>
    <mergeCell ref="S84:V84"/>
    <mergeCell ref="W84:AD84"/>
    <mergeCell ref="B86:E86"/>
    <mergeCell ref="F86:Q86"/>
    <mergeCell ref="S86:V86"/>
    <mergeCell ref="W86:AD86"/>
    <mergeCell ref="B88:E88"/>
    <mergeCell ref="G88:K88"/>
    <mergeCell ref="M88:P88"/>
    <mergeCell ref="R88:AD88"/>
    <mergeCell ref="B90:E90"/>
    <mergeCell ref="F90:H90"/>
    <mergeCell ref="J90:K90"/>
    <mergeCell ref="M90:N90"/>
    <mergeCell ref="P90:Q90"/>
    <mergeCell ref="R90:S90"/>
    <mergeCell ref="V90:W90"/>
    <mergeCell ref="B92:E92"/>
    <mergeCell ref="N92:AD92"/>
    <mergeCell ref="B95:E95"/>
    <mergeCell ref="O95:P95"/>
    <mergeCell ref="B96:E96"/>
    <mergeCell ref="B9:E10"/>
    <mergeCell ref="B21:B24"/>
    <mergeCell ref="V21:V24"/>
    <mergeCell ref="B25:B27"/>
    <mergeCell ref="B28:B32"/>
    <mergeCell ref="F34:AE36"/>
    <mergeCell ref="C37:AD38"/>
    <mergeCell ref="F74:AE75"/>
    <mergeCell ref="C76:AD78"/>
    <mergeCell ref="C98:AD100"/>
  </mergeCells>
  <phoneticPr fontId="1" type="Hiragana"/>
  <conditionalFormatting sqref="K10:U10">
    <cfRule type="cellIs" dxfId="50" priority="35" operator="notBetween">
      <formula>""</formula>
      <formula>""</formula>
    </cfRule>
  </conditionalFormatting>
  <conditionalFormatting sqref="R32:S32">
    <cfRule type="cellIs" dxfId="49" priority="9" operator="notBetween">
      <formula>""</formula>
      <formula>""</formula>
    </cfRule>
  </conditionalFormatting>
  <conditionalFormatting sqref="R30:S30">
    <cfRule type="cellIs" dxfId="48" priority="11" operator="notBetween">
      <formula>""</formula>
      <formula>""</formula>
    </cfRule>
  </conditionalFormatting>
  <conditionalFormatting sqref="R28:S28">
    <cfRule type="cellIs" dxfId="47" priority="13" operator="notBetween">
      <formula>""</formula>
      <formula>""</formula>
    </cfRule>
  </conditionalFormatting>
  <conditionalFormatting sqref="R26:S26">
    <cfRule type="cellIs" dxfId="46" priority="15" operator="notBetween">
      <formula>""</formula>
      <formula>""</formula>
    </cfRule>
  </conditionalFormatting>
  <conditionalFormatting sqref="R21:S21">
    <cfRule type="cellIs" dxfId="45" priority="24" operator="notBetween">
      <formula>""</formula>
      <formula>""</formula>
    </cfRule>
  </conditionalFormatting>
  <conditionalFormatting sqref="R23:S23">
    <cfRule type="cellIs" dxfId="44" priority="23" operator="notBetween">
      <formula>""</formula>
      <formula>""</formula>
    </cfRule>
  </conditionalFormatting>
  <conditionalFormatting sqref="P40">
    <cfRule type="cellIs" dxfId="43" priority="34" operator="notBetween">
      <formula>""</formula>
      <formula>""</formula>
    </cfRule>
  </conditionalFormatting>
  <conditionalFormatting sqref="C37:AD38">
    <cfRule type="cellIs" dxfId="42" priority="25" operator="notBetween">
      <formula>""</formula>
      <formula>""</formula>
    </cfRule>
  </conditionalFormatting>
  <conditionalFormatting sqref="N70:AD70">
    <cfRule type="cellIs" dxfId="41" priority="22" operator="notBetween">
      <formula>""</formula>
      <formula>""</formula>
    </cfRule>
  </conditionalFormatting>
  <conditionalFormatting sqref="O73:P73">
    <cfRule type="cellIs" dxfId="40" priority="21" operator="notBetween">
      <formula>""</formula>
      <formula>""</formula>
    </cfRule>
  </conditionalFormatting>
  <conditionalFormatting sqref="C76:AD78">
    <cfRule type="cellIs" dxfId="39" priority="20" operator="notBetween">
      <formula>""</formula>
      <formula>""</formula>
    </cfRule>
  </conditionalFormatting>
  <conditionalFormatting sqref="N92:AD92">
    <cfRule type="cellIs" dxfId="38" priority="19" operator="notBetween">
      <formula>""</formula>
      <formula>""</formula>
    </cfRule>
  </conditionalFormatting>
  <conditionalFormatting sqref="O95:P95">
    <cfRule type="cellIs" dxfId="37" priority="18" operator="notBetween">
      <formula>""</formula>
      <formula>""</formula>
    </cfRule>
  </conditionalFormatting>
  <conditionalFormatting sqref="C98:AD100">
    <cfRule type="cellIs" dxfId="36" priority="17" operator="notBetween">
      <formula>""</formula>
      <formula>""</formula>
    </cfRule>
  </conditionalFormatting>
  <dataValidations count="1">
    <dataValidation type="whole" errorStyle="information" allowBlank="1" showDropDown="0" showInputMessage="1" showErrorMessage="1" errorTitle="注文個数判定" error="お弁当のご注文は5個以上から承ります。" sqref="R32:S32 R30:S30 R28:S28">
      <formula1>5</formula1>
      <formula2>100</formula2>
    </dataValidation>
  </dataValidations>
  <printOptions horizontalCentered="1"/>
  <pageMargins left="0.70866141732283461" right="0.70866141732283461" top="1.1417322834645669" bottom="0.3543307086614173" header="0.31496062992125984" footer="0.31496062992125984"/>
  <pageSetup paperSize="9" scale="98" fitToWidth="1" fitToHeight="1" orientation="portrait" usePrinterDefaults="1" r:id="rId1"/>
  <headerFooter differentFirst="1">
    <firstHeader>&amp;L&amp;"BIZ UDPゴシック,regular"&amp;K00-025
　　　事務局記入欄　ガ　イ　ド：
　　 　　　　　　　　　　 サブガイド：
　　 　　　　　　　　　　 研　修　生：&amp;C&amp;"BIZ UDPゴシック,regular"&amp;K00-025
　　　 　　　　　　　　　　　　　　　　弁当製作者：    　　　  （受渡し時間：　　　　） 
弁当配達者：　　　　
　到着時間／場所:　　　&amp;R&amp;"BIZ UDPゴシック,regular"&amp;K00-025
（受付印）　</firstHeader>
  </headerFooter>
  <rowBreaks count="2" manualBreakCount="2">
    <brk id="55" max="31" man="1"/>
    <brk id="101" max="31" man="1"/>
  </rowBreaks>
  <drawing r:id="rId2"/>
  <legacyDrawing r:id="rId3"/>
  <mc:AlternateContent>
    <mc:Choice xmlns:x14="http://schemas.microsoft.com/office/spreadsheetml/2009/9/main" Requires="x14">
      <controls>
        <mc:AlternateContent>
          <mc:Choice Requires="x14">
            <control shapeId="2050" r:id="rId4" name="チェック 2">
              <controlPr defaultSize="0" autoPict="0">
                <anchor moveWithCells="1">
                  <from xmlns:xdr="http://schemas.openxmlformats.org/drawingml/2006/spreadsheetDrawing">
                    <xdr:col>5</xdr:col>
                    <xdr:colOff>0</xdr:colOff>
                    <xdr:row>8</xdr:row>
                    <xdr:rowOff>27940</xdr:rowOff>
                  </from>
                  <to xmlns:xdr="http://schemas.openxmlformats.org/drawingml/2006/spreadsheetDrawing">
                    <xdr:col>9</xdr:col>
                    <xdr:colOff>66675</xdr:colOff>
                    <xdr:row>8</xdr:row>
                    <xdr:rowOff>238125</xdr:rowOff>
                  </to>
                </anchor>
              </controlPr>
            </control>
          </mc:Choice>
        </mc:AlternateContent>
        <mc:AlternateContent>
          <mc:Choice Requires="x14">
            <control shapeId="2052" r:id="rId5" name="チェック 4">
              <controlPr defaultSize="0" autoPict="0">
                <anchor moveWithCells="1">
                  <from xmlns:xdr="http://schemas.openxmlformats.org/drawingml/2006/spreadsheetDrawing">
                    <xdr:col>24</xdr:col>
                    <xdr:colOff>171450</xdr:colOff>
                    <xdr:row>8</xdr:row>
                    <xdr:rowOff>27940</xdr:rowOff>
                  </from>
                  <to xmlns:xdr="http://schemas.openxmlformats.org/drawingml/2006/spreadsheetDrawing">
                    <xdr:col>30</xdr:col>
                    <xdr:colOff>95250</xdr:colOff>
                    <xdr:row>8</xdr:row>
                    <xdr:rowOff>238125</xdr:rowOff>
                  </to>
                </anchor>
              </controlPr>
            </control>
          </mc:Choice>
        </mc:AlternateContent>
        <mc:AlternateContent>
          <mc:Choice Requires="x14">
            <control shapeId="2053" r:id="rId6" name="チェック 5">
              <controlPr defaultSize="0" autoPict="0">
                <anchor moveWithCells="1">
                  <from xmlns:xdr="http://schemas.openxmlformats.org/drawingml/2006/spreadsheetDrawing">
                    <xdr:col>5</xdr:col>
                    <xdr:colOff>0</xdr:colOff>
                    <xdr:row>9</xdr:row>
                    <xdr:rowOff>27940</xdr:rowOff>
                  </from>
                  <to xmlns:xdr="http://schemas.openxmlformats.org/drawingml/2006/spreadsheetDrawing">
                    <xdr:col>8</xdr:col>
                    <xdr:colOff>161925</xdr:colOff>
                    <xdr:row>9</xdr:row>
                    <xdr:rowOff>238125</xdr:rowOff>
                  </to>
                </anchor>
              </controlPr>
            </control>
          </mc:Choice>
        </mc:AlternateContent>
        <mc:AlternateContent>
          <mc:Choice Requires="x14">
            <control shapeId="2054" r:id="rId7" name="チェック 6">
              <controlPr defaultSize="0" autoPict="0">
                <anchor moveWithCells="1">
                  <from xmlns:xdr="http://schemas.openxmlformats.org/drawingml/2006/spreadsheetDrawing">
                    <xdr:col>9</xdr:col>
                    <xdr:colOff>171450</xdr:colOff>
                    <xdr:row>8</xdr:row>
                    <xdr:rowOff>27940</xdr:rowOff>
                  </from>
                  <to xmlns:xdr="http://schemas.openxmlformats.org/drawingml/2006/spreadsheetDrawing">
                    <xdr:col>13</xdr:col>
                    <xdr:colOff>133350</xdr:colOff>
                    <xdr:row>8</xdr:row>
                    <xdr:rowOff>238125</xdr:rowOff>
                  </to>
                </anchor>
              </controlPr>
            </control>
          </mc:Choice>
        </mc:AlternateContent>
        <mc:AlternateContent>
          <mc:Choice Requires="x14">
            <control shapeId="2055" r:id="rId8" name="チェック 7">
              <controlPr defaultSize="0" autoPict="0">
                <anchor moveWithCells="1">
                  <from xmlns:xdr="http://schemas.openxmlformats.org/drawingml/2006/spreadsheetDrawing">
                    <xdr:col>13</xdr:col>
                    <xdr:colOff>171450</xdr:colOff>
                    <xdr:row>8</xdr:row>
                    <xdr:rowOff>27940</xdr:rowOff>
                  </from>
                  <to xmlns:xdr="http://schemas.openxmlformats.org/drawingml/2006/spreadsheetDrawing">
                    <xdr:col>18</xdr:col>
                    <xdr:colOff>104775</xdr:colOff>
                    <xdr:row>8</xdr:row>
                    <xdr:rowOff>238125</xdr:rowOff>
                  </to>
                </anchor>
              </controlPr>
            </control>
          </mc:Choice>
        </mc:AlternateContent>
        <mc:AlternateContent>
          <mc:Choice Requires="x14">
            <control shapeId="2058" r:id="rId9" name="チェック 10">
              <controlPr defaultSize="0" autoPict="0">
                <anchor moveWithCells="1">
                  <from xmlns:xdr="http://schemas.openxmlformats.org/drawingml/2006/spreadsheetDrawing">
                    <xdr:col>5</xdr:col>
                    <xdr:colOff>19685</xdr:colOff>
                    <xdr:row>38</xdr:row>
                    <xdr:rowOff>20320</xdr:rowOff>
                  </from>
                  <to xmlns:xdr="http://schemas.openxmlformats.org/drawingml/2006/spreadsheetDrawing">
                    <xdr:col>8</xdr:col>
                    <xdr:colOff>67310</xdr:colOff>
                    <xdr:row>38</xdr:row>
                    <xdr:rowOff>229870</xdr:rowOff>
                  </to>
                </anchor>
              </controlPr>
            </control>
          </mc:Choice>
        </mc:AlternateContent>
        <mc:AlternateContent>
          <mc:Choice Requires="x14">
            <control shapeId="2061" r:id="rId10" name="チェック 13">
              <controlPr defaultSize="0" autoPict="0">
                <anchor moveWithCells="1">
                  <from xmlns:xdr="http://schemas.openxmlformats.org/drawingml/2006/spreadsheetDrawing">
                    <xdr:col>8</xdr:col>
                    <xdr:colOff>48260</xdr:colOff>
                    <xdr:row>38</xdr:row>
                    <xdr:rowOff>31115</xdr:rowOff>
                  </from>
                  <to xmlns:xdr="http://schemas.openxmlformats.org/drawingml/2006/spreadsheetDrawing">
                    <xdr:col>12</xdr:col>
                    <xdr:colOff>105410</xdr:colOff>
                    <xdr:row>38</xdr:row>
                    <xdr:rowOff>241300</xdr:rowOff>
                  </to>
                </anchor>
              </controlPr>
            </control>
          </mc:Choice>
        </mc:AlternateContent>
        <mc:AlternateContent>
          <mc:Choice Requires="x14">
            <control shapeId="2062" r:id="rId11" name="チェック 14">
              <controlPr defaultSize="0" autoPict="0">
                <anchor moveWithCells="1">
                  <from xmlns:xdr="http://schemas.openxmlformats.org/drawingml/2006/spreadsheetDrawing">
                    <xdr:col>12</xdr:col>
                    <xdr:colOff>167640</xdr:colOff>
                    <xdr:row>38</xdr:row>
                    <xdr:rowOff>30480</xdr:rowOff>
                  </from>
                  <to xmlns:xdr="http://schemas.openxmlformats.org/drawingml/2006/spreadsheetDrawing">
                    <xdr:col>15</xdr:col>
                    <xdr:colOff>148590</xdr:colOff>
                    <xdr:row>38</xdr:row>
                    <xdr:rowOff>240030</xdr:rowOff>
                  </to>
                </anchor>
              </controlPr>
            </control>
          </mc:Choice>
        </mc:AlternateContent>
        <mc:AlternateContent>
          <mc:Choice Requires="x14">
            <control shapeId="2064" r:id="rId12" name="チェック 16">
              <controlPr defaultSize="0" autoPict="0">
                <anchor moveWithCells="1">
                  <from xmlns:xdr="http://schemas.openxmlformats.org/drawingml/2006/spreadsheetDrawing">
                    <xdr:col>16</xdr:col>
                    <xdr:colOff>38100</xdr:colOff>
                    <xdr:row>38</xdr:row>
                    <xdr:rowOff>19050</xdr:rowOff>
                  </from>
                  <to xmlns:xdr="http://schemas.openxmlformats.org/drawingml/2006/spreadsheetDrawing">
                    <xdr:col>22</xdr:col>
                    <xdr:colOff>38100</xdr:colOff>
                    <xdr:row>38</xdr:row>
                    <xdr:rowOff>229235</xdr:rowOff>
                  </to>
                </anchor>
              </controlPr>
            </control>
          </mc:Choice>
        </mc:AlternateContent>
        <mc:AlternateContent>
          <mc:Choice Requires="x14">
            <control shapeId="2065" r:id="rId13" name="チェック 17">
              <controlPr defaultSize="0" autoPict="0">
                <anchor moveWithCells="1">
                  <from xmlns:xdr="http://schemas.openxmlformats.org/drawingml/2006/spreadsheetDrawing">
                    <xdr:col>5</xdr:col>
                    <xdr:colOff>19050</xdr:colOff>
                    <xdr:row>39</xdr:row>
                    <xdr:rowOff>30480</xdr:rowOff>
                  </from>
                  <to xmlns:xdr="http://schemas.openxmlformats.org/drawingml/2006/spreadsheetDrawing">
                    <xdr:col>10</xdr:col>
                    <xdr:colOff>0</xdr:colOff>
                    <xdr:row>39</xdr:row>
                    <xdr:rowOff>240030</xdr:rowOff>
                  </to>
                </anchor>
              </controlPr>
            </control>
          </mc:Choice>
        </mc:AlternateContent>
        <mc:AlternateContent>
          <mc:Choice Requires="x14">
            <control shapeId="2066" r:id="rId14" name="チェック 18">
              <controlPr defaultSize="0" autoPict="0">
                <anchor moveWithCells="1">
                  <from xmlns:xdr="http://schemas.openxmlformats.org/drawingml/2006/spreadsheetDrawing">
                    <xdr:col>25</xdr:col>
                    <xdr:colOff>19050</xdr:colOff>
                    <xdr:row>38</xdr:row>
                    <xdr:rowOff>19050</xdr:rowOff>
                  </from>
                  <to xmlns:xdr="http://schemas.openxmlformats.org/drawingml/2006/spreadsheetDrawing">
                    <xdr:col>28</xdr:col>
                    <xdr:colOff>104775</xdr:colOff>
                    <xdr:row>38</xdr:row>
                    <xdr:rowOff>238125</xdr:rowOff>
                  </to>
                </anchor>
              </controlPr>
            </control>
          </mc:Choice>
        </mc:AlternateContent>
        <mc:AlternateContent>
          <mc:Choice Requires="x14">
            <control shapeId="2068" r:id="rId15" name="チェック 20">
              <controlPr defaultSize="0" autoPict="0">
                <anchor moveWithCells="1">
                  <from xmlns:xdr="http://schemas.openxmlformats.org/drawingml/2006/spreadsheetDrawing">
                    <xdr:col>14</xdr:col>
                    <xdr:colOff>38100</xdr:colOff>
                    <xdr:row>40</xdr:row>
                    <xdr:rowOff>27940</xdr:rowOff>
                  </from>
                  <to xmlns:xdr="http://schemas.openxmlformats.org/drawingml/2006/spreadsheetDrawing">
                    <xdr:col>17</xdr:col>
                    <xdr:colOff>0</xdr:colOff>
                    <xdr:row>40</xdr:row>
                    <xdr:rowOff>238125</xdr:rowOff>
                  </to>
                </anchor>
              </controlPr>
            </control>
          </mc:Choice>
        </mc:AlternateContent>
        <mc:AlternateContent>
          <mc:Choice Requires="x14">
            <control shapeId="2069" r:id="rId16" name="チェック 21">
              <controlPr defaultSize="0" autoPict="0">
                <anchor moveWithCells="1">
                  <from xmlns:xdr="http://schemas.openxmlformats.org/drawingml/2006/spreadsheetDrawing">
                    <xdr:col>16</xdr:col>
                    <xdr:colOff>180975</xdr:colOff>
                    <xdr:row>40</xdr:row>
                    <xdr:rowOff>27940</xdr:rowOff>
                  </from>
                  <to xmlns:xdr="http://schemas.openxmlformats.org/drawingml/2006/spreadsheetDrawing">
                    <xdr:col>19</xdr:col>
                    <xdr:colOff>152400</xdr:colOff>
                    <xdr:row>40</xdr:row>
                    <xdr:rowOff>238125</xdr:rowOff>
                  </to>
                </anchor>
              </controlPr>
            </control>
          </mc:Choice>
        </mc:AlternateContent>
        <mc:AlternateContent>
          <mc:Choice Requires="x14">
            <control shapeId="2070" r:id="rId17" name="チェック 22">
              <controlPr defaultSize="0" autoPict="0">
                <anchor moveWithCells="1">
                  <from xmlns:xdr="http://schemas.openxmlformats.org/drawingml/2006/spreadsheetDrawing">
                    <xdr:col>19</xdr:col>
                    <xdr:colOff>180975</xdr:colOff>
                    <xdr:row>40</xdr:row>
                    <xdr:rowOff>27940</xdr:rowOff>
                  </from>
                  <to xmlns:xdr="http://schemas.openxmlformats.org/drawingml/2006/spreadsheetDrawing">
                    <xdr:col>22</xdr:col>
                    <xdr:colOff>142875</xdr:colOff>
                    <xdr:row>40</xdr:row>
                    <xdr:rowOff>238125</xdr:rowOff>
                  </to>
                </anchor>
              </controlPr>
            </control>
          </mc:Choice>
        </mc:AlternateContent>
        <mc:AlternateContent>
          <mc:Choice Requires="x14">
            <control shapeId="2071" r:id="rId18" name="チェック 23">
              <controlPr defaultSize="0" autoPict="0">
                <anchor moveWithCells="1">
                  <from xmlns:xdr="http://schemas.openxmlformats.org/drawingml/2006/spreadsheetDrawing">
                    <xdr:col>22</xdr:col>
                    <xdr:colOff>180975</xdr:colOff>
                    <xdr:row>40</xdr:row>
                    <xdr:rowOff>27940</xdr:rowOff>
                  </from>
                  <to xmlns:xdr="http://schemas.openxmlformats.org/drawingml/2006/spreadsheetDrawing">
                    <xdr:col>25</xdr:col>
                    <xdr:colOff>152400</xdr:colOff>
                    <xdr:row>40</xdr:row>
                    <xdr:rowOff>238125</xdr:rowOff>
                  </to>
                </anchor>
              </controlPr>
            </control>
          </mc:Choice>
        </mc:AlternateContent>
        <mc:AlternateContent>
          <mc:Choice Requires="x14">
            <control shapeId="2072" r:id="rId19" name="チェック 24">
              <controlPr defaultSize="0" autoPict="0">
                <anchor moveWithCells="1">
                  <from xmlns:xdr="http://schemas.openxmlformats.org/drawingml/2006/spreadsheetDrawing">
                    <xdr:col>25</xdr:col>
                    <xdr:colOff>180975</xdr:colOff>
                    <xdr:row>40</xdr:row>
                    <xdr:rowOff>27940</xdr:rowOff>
                  </from>
                  <to xmlns:xdr="http://schemas.openxmlformats.org/drawingml/2006/spreadsheetDrawing">
                    <xdr:col>29</xdr:col>
                    <xdr:colOff>95250</xdr:colOff>
                    <xdr:row>40</xdr:row>
                    <xdr:rowOff>238125</xdr:rowOff>
                  </to>
                </anchor>
              </controlPr>
            </control>
          </mc:Choice>
        </mc:AlternateContent>
        <mc:AlternateContent>
          <mc:Choice Requires="x14">
            <control shapeId="2093" r:id="rId20" name="チェック 45">
              <controlPr defaultSize="0" autoPict="0">
                <anchor moveWithCells="1">
                  <from xmlns:xdr="http://schemas.openxmlformats.org/drawingml/2006/spreadsheetDrawing">
                    <xdr:col>15</xdr:col>
                    <xdr:colOff>9525</xdr:colOff>
                    <xdr:row>15</xdr:row>
                    <xdr:rowOff>8890</xdr:rowOff>
                  </from>
                  <to xmlns:xdr="http://schemas.openxmlformats.org/drawingml/2006/spreadsheetDrawing">
                    <xdr:col>17</xdr:col>
                    <xdr:colOff>152400</xdr:colOff>
                    <xdr:row>15</xdr:row>
                    <xdr:rowOff>238125</xdr:rowOff>
                  </to>
                </anchor>
              </controlPr>
            </control>
          </mc:Choice>
        </mc:AlternateContent>
        <mc:AlternateContent>
          <mc:Choice Requires="x14">
            <control shapeId="2094" r:id="rId21" name="チェック 46">
              <controlPr defaultSize="0" autoPict="0">
                <anchor moveWithCells="1">
                  <from xmlns:xdr="http://schemas.openxmlformats.org/drawingml/2006/spreadsheetDrawing">
                    <xdr:col>18</xdr:col>
                    <xdr:colOff>9525</xdr:colOff>
                    <xdr:row>15</xdr:row>
                    <xdr:rowOff>10160</xdr:rowOff>
                  </from>
                  <to xmlns:xdr="http://schemas.openxmlformats.org/drawingml/2006/spreadsheetDrawing">
                    <xdr:col>20</xdr:col>
                    <xdr:colOff>171450</xdr:colOff>
                    <xdr:row>15</xdr:row>
                    <xdr:rowOff>229235</xdr:rowOff>
                  </to>
                </anchor>
              </controlPr>
            </control>
          </mc:Choice>
        </mc:AlternateContent>
        <mc:AlternateContent>
          <mc:Choice Requires="x14">
            <control shapeId="2095" r:id="rId22" name="チェック 47">
              <controlPr defaultSize="0" autoPict="0">
                <anchor moveWithCells="1">
                  <from xmlns:xdr="http://schemas.openxmlformats.org/drawingml/2006/spreadsheetDrawing">
                    <xdr:col>22</xdr:col>
                    <xdr:colOff>33655</xdr:colOff>
                    <xdr:row>20</xdr:row>
                    <xdr:rowOff>24130</xdr:rowOff>
                  </from>
                  <to xmlns:xdr="http://schemas.openxmlformats.org/drawingml/2006/spreadsheetDrawing">
                    <xdr:col>29</xdr:col>
                    <xdr:colOff>157480</xdr:colOff>
                    <xdr:row>20</xdr:row>
                    <xdr:rowOff>233680</xdr:rowOff>
                  </to>
                </anchor>
              </controlPr>
            </control>
          </mc:Choice>
        </mc:AlternateContent>
        <mc:AlternateContent>
          <mc:Choice Requires="x14">
            <control shapeId="2096" r:id="rId23" name="チェック 48">
              <controlPr defaultSize="0" autoPict="0">
                <anchor moveWithCells="1">
                  <from xmlns:xdr="http://schemas.openxmlformats.org/drawingml/2006/spreadsheetDrawing">
                    <xdr:col>22</xdr:col>
                    <xdr:colOff>45085</xdr:colOff>
                    <xdr:row>21</xdr:row>
                    <xdr:rowOff>25400</xdr:rowOff>
                  </from>
                  <to xmlns:xdr="http://schemas.openxmlformats.org/drawingml/2006/spreadsheetDrawing">
                    <xdr:col>29</xdr:col>
                    <xdr:colOff>45085</xdr:colOff>
                    <xdr:row>21</xdr:row>
                    <xdr:rowOff>234950</xdr:rowOff>
                  </to>
                </anchor>
              </controlPr>
            </control>
          </mc:Choice>
        </mc:AlternateContent>
        <mc:AlternateContent>
          <mc:Choice Requires="x14">
            <control shapeId="2097" r:id="rId24" name="チェック 49">
              <controlPr defaultSize="0" autoPict="0">
                <anchor moveWithCells="1">
                  <from xmlns:xdr="http://schemas.openxmlformats.org/drawingml/2006/spreadsheetDrawing">
                    <xdr:col>22</xdr:col>
                    <xdr:colOff>45720</xdr:colOff>
                    <xdr:row>22</xdr:row>
                    <xdr:rowOff>23495</xdr:rowOff>
                  </from>
                  <to xmlns:xdr="http://schemas.openxmlformats.org/drawingml/2006/spreadsheetDrawing">
                    <xdr:col>32</xdr:col>
                    <xdr:colOff>112395</xdr:colOff>
                    <xdr:row>22</xdr:row>
                    <xdr:rowOff>233045</xdr:rowOff>
                  </to>
                </anchor>
              </controlPr>
            </control>
          </mc:Choice>
        </mc:AlternateContent>
        <mc:AlternateContent>
          <mc:Choice Requires="x14">
            <control shapeId="2098" r:id="rId25" name="チェック 50">
              <controlPr defaultSize="0" autoPict="0">
                <anchor moveWithCells="1">
                  <from xmlns:xdr="http://schemas.openxmlformats.org/drawingml/2006/spreadsheetDrawing">
                    <xdr:col>2</xdr:col>
                    <xdr:colOff>0</xdr:colOff>
                    <xdr:row>20</xdr:row>
                    <xdr:rowOff>27305</xdr:rowOff>
                  </from>
                  <to xmlns:xdr="http://schemas.openxmlformats.org/drawingml/2006/spreadsheetDrawing">
                    <xdr:col>16</xdr:col>
                    <xdr:colOff>121285</xdr:colOff>
                    <xdr:row>21</xdr:row>
                    <xdr:rowOff>8255</xdr:rowOff>
                  </to>
                </anchor>
              </controlPr>
            </control>
          </mc:Choice>
        </mc:AlternateContent>
        <mc:AlternateContent>
          <mc:Choice Requires="x14">
            <control shapeId="2099" r:id="rId26" name="チェック 51">
              <controlPr defaultSize="0" autoPict="0">
                <anchor moveWithCells="1">
                  <from xmlns:xdr="http://schemas.openxmlformats.org/drawingml/2006/spreadsheetDrawing">
                    <xdr:col>2</xdr:col>
                    <xdr:colOff>0</xdr:colOff>
                    <xdr:row>22</xdr:row>
                    <xdr:rowOff>30480</xdr:rowOff>
                  </from>
                  <to xmlns:xdr="http://schemas.openxmlformats.org/drawingml/2006/spreadsheetDrawing">
                    <xdr:col>16</xdr:col>
                    <xdr:colOff>38100</xdr:colOff>
                    <xdr:row>22</xdr:row>
                    <xdr:rowOff>240030</xdr:rowOff>
                  </to>
                </anchor>
              </controlPr>
            </control>
          </mc:Choice>
        </mc:AlternateContent>
        <mc:AlternateContent>
          <mc:Choice Requires="x14">
            <control shapeId="2133" r:id="rId27" name="チェック 85">
              <controlPr defaultSize="0" autoPict="0">
                <anchor moveWithCells="1">
                  <from xmlns:xdr="http://schemas.openxmlformats.org/drawingml/2006/spreadsheetDrawing">
                    <xdr:col>4</xdr:col>
                    <xdr:colOff>171450</xdr:colOff>
                    <xdr:row>69</xdr:row>
                    <xdr:rowOff>8890</xdr:rowOff>
                  </from>
                  <to xmlns:xdr="http://schemas.openxmlformats.org/drawingml/2006/spreadsheetDrawing">
                    <xdr:col>7</xdr:col>
                    <xdr:colOff>104775</xdr:colOff>
                    <xdr:row>69</xdr:row>
                    <xdr:rowOff>248285</xdr:rowOff>
                  </to>
                </anchor>
              </controlPr>
            </control>
          </mc:Choice>
        </mc:AlternateContent>
        <mc:AlternateContent>
          <mc:Choice Requires="x14">
            <control shapeId="2134" r:id="rId28" name="チェック 86">
              <controlPr defaultSize="0" autoPict="0">
                <anchor moveWithCells="1">
                  <from xmlns:xdr="http://schemas.openxmlformats.org/drawingml/2006/spreadsheetDrawing">
                    <xdr:col>7</xdr:col>
                    <xdr:colOff>171450</xdr:colOff>
                    <xdr:row>69</xdr:row>
                    <xdr:rowOff>0</xdr:rowOff>
                  </from>
                  <to xmlns:xdr="http://schemas.openxmlformats.org/drawingml/2006/spreadsheetDrawing">
                    <xdr:col>10</xdr:col>
                    <xdr:colOff>152400</xdr:colOff>
                    <xdr:row>69</xdr:row>
                    <xdr:rowOff>248285</xdr:rowOff>
                  </to>
                </anchor>
              </controlPr>
            </control>
          </mc:Choice>
        </mc:AlternateContent>
        <mc:AlternateContent>
          <mc:Choice Requires="x14">
            <control shapeId="2135" r:id="rId29" name="チェック 87">
              <controlPr defaultSize="0" autoPict="0">
                <anchor moveWithCells="1">
                  <from xmlns:xdr="http://schemas.openxmlformats.org/drawingml/2006/spreadsheetDrawing">
                    <xdr:col>9</xdr:col>
                    <xdr:colOff>171450</xdr:colOff>
                    <xdr:row>70</xdr:row>
                    <xdr:rowOff>38100</xdr:rowOff>
                  </from>
                  <to xmlns:xdr="http://schemas.openxmlformats.org/drawingml/2006/spreadsheetDrawing">
                    <xdr:col>13</xdr:col>
                    <xdr:colOff>85725</xdr:colOff>
                    <xdr:row>70</xdr:row>
                    <xdr:rowOff>248285</xdr:rowOff>
                  </to>
                </anchor>
              </controlPr>
            </control>
          </mc:Choice>
        </mc:AlternateContent>
        <mc:AlternateContent>
          <mc:Choice Requires="x14">
            <control shapeId="2136" r:id="rId30" name="チェック 88">
              <controlPr defaultSize="0" autoPict="0">
                <anchor moveWithCells="1">
                  <from xmlns:xdr="http://schemas.openxmlformats.org/drawingml/2006/spreadsheetDrawing">
                    <xdr:col>9</xdr:col>
                    <xdr:colOff>171450</xdr:colOff>
                    <xdr:row>71</xdr:row>
                    <xdr:rowOff>19050</xdr:rowOff>
                  </from>
                  <to xmlns:xdr="http://schemas.openxmlformats.org/drawingml/2006/spreadsheetDrawing">
                    <xdr:col>14</xdr:col>
                    <xdr:colOff>142875</xdr:colOff>
                    <xdr:row>71</xdr:row>
                    <xdr:rowOff>248285</xdr:rowOff>
                  </to>
                </anchor>
              </controlPr>
            </control>
          </mc:Choice>
        </mc:AlternateContent>
        <mc:AlternateContent>
          <mc:Choice Requires="x14">
            <control shapeId="2137" r:id="rId31" name="チェック 89">
              <controlPr defaultSize="0" autoPict="0">
                <anchor moveWithCells="1">
                  <from xmlns:xdr="http://schemas.openxmlformats.org/drawingml/2006/spreadsheetDrawing">
                    <xdr:col>13</xdr:col>
                    <xdr:colOff>171450</xdr:colOff>
                    <xdr:row>70</xdr:row>
                    <xdr:rowOff>38100</xdr:rowOff>
                  </from>
                  <to xmlns:xdr="http://schemas.openxmlformats.org/drawingml/2006/spreadsheetDrawing">
                    <xdr:col>16</xdr:col>
                    <xdr:colOff>152400</xdr:colOff>
                    <xdr:row>70</xdr:row>
                    <xdr:rowOff>248285</xdr:rowOff>
                  </to>
                </anchor>
              </controlPr>
            </control>
          </mc:Choice>
        </mc:AlternateContent>
        <mc:AlternateContent>
          <mc:Choice Requires="x14">
            <control shapeId="2138" r:id="rId32" name="チェック 90">
              <controlPr defaultSize="0" autoPict="0">
                <anchor moveWithCells="1">
                  <from xmlns:xdr="http://schemas.openxmlformats.org/drawingml/2006/spreadsheetDrawing">
                    <xdr:col>14</xdr:col>
                    <xdr:colOff>171450</xdr:colOff>
                    <xdr:row>71</xdr:row>
                    <xdr:rowOff>27940</xdr:rowOff>
                  </from>
                  <to xmlns:xdr="http://schemas.openxmlformats.org/drawingml/2006/spreadsheetDrawing">
                    <xdr:col>19</xdr:col>
                    <xdr:colOff>19050</xdr:colOff>
                    <xdr:row>71</xdr:row>
                    <xdr:rowOff>248285</xdr:rowOff>
                  </to>
                </anchor>
              </controlPr>
            </control>
          </mc:Choice>
        </mc:AlternateContent>
        <mc:AlternateContent>
          <mc:Choice Requires="x14">
            <control shapeId="2139" r:id="rId33" name="チェック 91">
              <controlPr defaultSize="0" autoPict="0">
                <anchor moveWithCells="1">
                  <from xmlns:xdr="http://schemas.openxmlformats.org/drawingml/2006/spreadsheetDrawing">
                    <xdr:col>4</xdr:col>
                    <xdr:colOff>171450</xdr:colOff>
                    <xdr:row>72</xdr:row>
                    <xdr:rowOff>38100</xdr:rowOff>
                  </from>
                  <to xmlns:xdr="http://schemas.openxmlformats.org/drawingml/2006/spreadsheetDrawing">
                    <xdr:col>8</xdr:col>
                    <xdr:colOff>104775</xdr:colOff>
                    <xdr:row>72</xdr:row>
                    <xdr:rowOff>248285</xdr:rowOff>
                  </to>
                </anchor>
              </controlPr>
            </control>
          </mc:Choice>
        </mc:AlternateContent>
        <mc:AlternateContent>
          <mc:Choice Requires="x14">
            <control shapeId="2140" r:id="rId34" name="チェック 92">
              <controlPr defaultSize="0" autoPict="0">
                <anchor moveWithCells="1">
                  <from xmlns:xdr="http://schemas.openxmlformats.org/drawingml/2006/spreadsheetDrawing">
                    <xdr:col>8</xdr:col>
                    <xdr:colOff>171450</xdr:colOff>
                    <xdr:row>72</xdr:row>
                    <xdr:rowOff>38100</xdr:rowOff>
                  </from>
                  <to xmlns:xdr="http://schemas.openxmlformats.org/drawingml/2006/spreadsheetDrawing">
                    <xdr:col>13</xdr:col>
                    <xdr:colOff>133350</xdr:colOff>
                    <xdr:row>72</xdr:row>
                    <xdr:rowOff>248285</xdr:rowOff>
                  </to>
                </anchor>
              </controlPr>
            </control>
          </mc:Choice>
        </mc:AlternateContent>
        <mc:AlternateContent>
          <mc:Choice Requires="x14">
            <control shapeId="2151" r:id="rId35" name="チェック 103">
              <controlPr defaultSize="0" autoPict="0">
                <anchor moveWithCells="1">
                  <from xmlns:xdr="http://schemas.openxmlformats.org/drawingml/2006/spreadsheetDrawing">
                    <xdr:col>18</xdr:col>
                    <xdr:colOff>161925</xdr:colOff>
                    <xdr:row>8</xdr:row>
                    <xdr:rowOff>27940</xdr:rowOff>
                  </from>
                  <to xmlns:xdr="http://schemas.openxmlformats.org/drawingml/2006/spreadsheetDrawing">
                    <xdr:col>24</xdr:col>
                    <xdr:colOff>133350</xdr:colOff>
                    <xdr:row>8</xdr:row>
                    <xdr:rowOff>238125</xdr:rowOff>
                  </to>
                </anchor>
              </controlPr>
            </control>
          </mc:Choice>
        </mc:AlternateContent>
        <mc:AlternateContent>
          <mc:Choice Requires="x14">
            <control shapeId="2164" r:id="rId36" name="チェック 116">
              <controlPr defaultSize="0" autoPict="0">
                <anchor moveWithCells="1">
                  <from xmlns:xdr="http://schemas.openxmlformats.org/drawingml/2006/spreadsheetDrawing">
                    <xdr:col>4</xdr:col>
                    <xdr:colOff>171450</xdr:colOff>
                    <xdr:row>91</xdr:row>
                    <xdr:rowOff>8890</xdr:rowOff>
                  </from>
                  <to xmlns:xdr="http://schemas.openxmlformats.org/drawingml/2006/spreadsheetDrawing">
                    <xdr:col>7</xdr:col>
                    <xdr:colOff>104775</xdr:colOff>
                    <xdr:row>91</xdr:row>
                    <xdr:rowOff>248285</xdr:rowOff>
                  </to>
                </anchor>
              </controlPr>
            </control>
          </mc:Choice>
        </mc:AlternateContent>
        <mc:AlternateContent>
          <mc:Choice Requires="x14">
            <control shapeId="2165" r:id="rId37" name="チェック 117">
              <controlPr defaultSize="0" autoPict="0">
                <anchor moveWithCells="1">
                  <from xmlns:xdr="http://schemas.openxmlformats.org/drawingml/2006/spreadsheetDrawing">
                    <xdr:col>7</xdr:col>
                    <xdr:colOff>171450</xdr:colOff>
                    <xdr:row>91</xdr:row>
                    <xdr:rowOff>0</xdr:rowOff>
                  </from>
                  <to xmlns:xdr="http://schemas.openxmlformats.org/drawingml/2006/spreadsheetDrawing">
                    <xdr:col>10</xdr:col>
                    <xdr:colOff>152400</xdr:colOff>
                    <xdr:row>91</xdr:row>
                    <xdr:rowOff>248285</xdr:rowOff>
                  </to>
                </anchor>
              </controlPr>
            </control>
          </mc:Choice>
        </mc:AlternateContent>
        <mc:AlternateContent>
          <mc:Choice Requires="x14">
            <control shapeId="2166" r:id="rId38" name="チェック 118">
              <controlPr defaultSize="0" autoPict="0">
                <anchor moveWithCells="1">
                  <from xmlns:xdr="http://schemas.openxmlformats.org/drawingml/2006/spreadsheetDrawing">
                    <xdr:col>9</xdr:col>
                    <xdr:colOff>171450</xdr:colOff>
                    <xdr:row>92</xdr:row>
                    <xdr:rowOff>38100</xdr:rowOff>
                  </from>
                  <to xmlns:xdr="http://schemas.openxmlformats.org/drawingml/2006/spreadsheetDrawing">
                    <xdr:col>13</xdr:col>
                    <xdr:colOff>85725</xdr:colOff>
                    <xdr:row>92</xdr:row>
                    <xdr:rowOff>248285</xdr:rowOff>
                  </to>
                </anchor>
              </controlPr>
            </control>
          </mc:Choice>
        </mc:AlternateContent>
        <mc:AlternateContent>
          <mc:Choice Requires="x14">
            <control shapeId="2167" r:id="rId39" name="チェック 119">
              <controlPr defaultSize="0" autoPict="0">
                <anchor moveWithCells="1">
                  <from xmlns:xdr="http://schemas.openxmlformats.org/drawingml/2006/spreadsheetDrawing">
                    <xdr:col>9</xdr:col>
                    <xdr:colOff>171450</xdr:colOff>
                    <xdr:row>93</xdr:row>
                    <xdr:rowOff>19050</xdr:rowOff>
                  </from>
                  <to xmlns:xdr="http://schemas.openxmlformats.org/drawingml/2006/spreadsheetDrawing">
                    <xdr:col>14</xdr:col>
                    <xdr:colOff>142875</xdr:colOff>
                    <xdr:row>93</xdr:row>
                    <xdr:rowOff>248285</xdr:rowOff>
                  </to>
                </anchor>
              </controlPr>
            </control>
          </mc:Choice>
        </mc:AlternateContent>
        <mc:AlternateContent>
          <mc:Choice Requires="x14">
            <control shapeId="2168" r:id="rId40" name="チェック 120">
              <controlPr defaultSize="0" autoPict="0">
                <anchor moveWithCells="1">
                  <from xmlns:xdr="http://schemas.openxmlformats.org/drawingml/2006/spreadsheetDrawing">
                    <xdr:col>13</xdr:col>
                    <xdr:colOff>171450</xdr:colOff>
                    <xdr:row>92</xdr:row>
                    <xdr:rowOff>38100</xdr:rowOff>
                  </from>
                  <to xmlns:xdr="http://schemas.openxmlformats.org/drawingml/2006/spreadsheetDrawing">
                    <xdr:col>16</xdr:col>
                    <xdr:colOff>152400</xdr:colOff>
                    <xdr:row>92</xdr:row>
                    <xdr:rowOff>248285</xdr:rowOff>
                  </to>
                </anchor>
              </controlPr>
            </control>
          </mc:Choice>
        </mc:AlternateContent>
        <mc:AlternateContent>
          <mc:Choice Requires="x14">
            <control shapeId="2169" r:id="rId41" name="チェック 121">
              <controlPr defaultSize="0" autoPict="0">
                <anchor moveWithCells="1">
                  <from xmlns:xdr="http://schemas.openxmlformats.org/drawingml/2006/spreadsheetDrawing">
                    <xdr:col>14</xdr:col>
                    <xdr:colOff>171450</xdr:colOff>
                    <xdr:row>93</xdr:row>
                    <xdr:rowOff>27940</xdr:rowOff>
                  </from>
                  <to xmlns:xdr="http://schemas.openxmlformats.org/drawingml/2006/spreadsheetDrawing">
                    <xdr:col>19</xdr:col>
                    <xdr:colOff>19050</xdr:colOff>
                    <xdr:row>93</xdr:row>
                    <xdr:rowOff>248285</xdr:rowOff>
                  </to>
                </anchor>
              </controlPr>
            </control>
          </mc:Choice>
        </mc:AlternateContent>
        <mc:AlternateContent>
          <mc:Choice Requires="x14">
            <control shapeId="2170" r:id="rId42" name="チェック 122">
              <controlPr defaultSize="0" autoPict="0">
                <anchor moveWithCells="1">
                  <from xmlns:xdr="http://schemas.openxmlformats.org/drawingml/2006/spreadsheetDrawing">
                    <xdr:col>4</xdr:col>
                    <xdr:colOff>171450</xdr:colOff>
                    <xdr:row>94</xdr:row>
                    <xdr:rowOff>38100</xdr:rowOff>
                  </from>
                  <to xmlns:xdr="http://schemas.openxmlformats.org/drawingml/2006/spreadsheetDrawing">
                    <xdr:col>8</xdr:col>
                    <xdr:colOff>104775</xdr:colOff>
                    <xdr:row>94</xdr:row>
                    <xdr:rowOff>248285</xdr:rowOff>
                  </to>
                </anchor>
              </controlPr>
            </control>
          </mc:Choice>
        </mc:AlternateContent>
        <mc:AlternateContent>
          <mc:Choice Requires="x14">
            <control shapeId="2171" r:id="rId43" name="チェック 123">
              <controlPr defaultSize="0" autoPict="0">
                <anchor moveWithCells="1">
                  <from xmlns:xdr="http://schemas.openxmlformats.org/drawingml/2006/spreadsheetDrawing">
                    <xdr:col>8</xdr:col>
                    <xdr:colOff>171450</xdr:colOff>
                    <xdr:row>94</xdr:row>
                    <xdr:rowOff>38100</xdr:rowOff>
                  </from>
                  <to xmlns:xdr="http://schemas.openxmlformats.org/drawingml/2006/spreadsheetDrawing">
                    <xdr:col>13</xdr:col>
                    <xdr:colOff>133350</xdr:colOff>
                    <xdr:row>94</xdr:row>
                    <xdr:rowOff>248285</xdr:rowOff>
                  </to>
                </anchor>
              </controlPr>
            </control>
          </mc:Choice>
        </mc:AlternateContent>
        <mc:AlternateContent>
          <mc:Choice Requires="x14">
            <control shapeId="2220" r:id="rId44" name="チェック 172">
              <controlPr defaultSize="0" autoPict="0">
                <anchor moveWithCells="1">
                  <from xmlns:xdr="http://schemas.openxmlformats.org/drawingml/2006/spreadsheetDrawing">
                    <xdr:col>9</xdr:col>
                    <xdr:colOff>28575</xdr:colOff>
                    <xdr:row>40</xdr:row>
                    <xdr:rowOff>27940</xdr:rowOff>
                  </from>
                  <to xmlns:xdr="http://schemas.openxmlformats.org/drawingml/2006/spreadsheetDrawing">
                    <xdr:col>14</xdr:col>
                    <xdr:colOff>57150</xdr:colOff>
                    <xdr:row>40</xdr:row>
                    <xdr:rowOff>248285</xdr:rowOff>
                  </to>
                </anchor>
              </controlPr>
            </control>
          </mc:Choice>
        </mc:AlternateContent>
        <mc:AlternateContent>
          <mc:Choice Requires="x14">
            <control shapeId="2275" r:id="rId45" name="チェック 227">
              <controlPr defaultSize="0" autoPict="0">
                <anchor moveWithCells="1">
                  <from xmlns:xdr="http://schemas.openxmlformats.org/drawingml/2006/spreadsheetDrawing">
                    <xdr:col>22</xdr:col>
                    <xdr:colOff>45085</xdr:colOff>
                    <xdr:row>23</xdr:row>
                    <xdr:rowOff>26035</xdr:rowOff>
                  </from>
                  <to xmlns:xdr="http://schemas.openxmlformats.org/drawingml/2006/spreadsheetDrawing">
                    <xdr:col>28</xdr:col>
                    <xdr:colOff>97155</xdr:colOff>
                    <xdr:row>23</xdr:row>
                    <xdr:rowOff>236220</xdr:rowOff>
                  </to>
                </anchor>
              </controlPr>
            </control>
          </mc:Choice>
        </mc:AlternateContent>
        <mc:AlternateContent>
          <mc:Choice Requires="x14">
            <control shapeId="2324" r:id="rId46" name="チェック 276">
              <controlPr defaultSize="0" autoPict="0">
                <anchor moveWithCells="1">
                  <from xmlns:xdr="http://schemas.openxmlformats.org/drawingml/2006/spreadsheetDrawing">
                    <xdr:col>14</xdr:col>
                    <xdr:colOff>168275</xdr:colOff>
                    <xdr:row>44</xdr:row>
                    <xdr:rowOff>10160</xdr:rowOff>
                  </from>
                  <to xmlns:xdr="http://schemas.openxmlformats.org/drawingml/2006/spreadsheetDrawing">
                    <xdr:col>28</xdr:col>
                    <xdr:colOff>168275</xdr:colOff>
                    <xdr:row>44</xdr:row>
                    <xdr:rowOff>248285</xdr:rowOff>
                  </to>
                </anchor>
              </controlPr>
            </control>
          </mc:Choice>
        </mc:AlternateContent>
        <mc:AlternateContent>
          <mc:Choice Requires="x14">
            <control shapeId="2375" r:id="rId47" name="チェック 327">
              <controlPr defaultSize="0" autoPict="0">
                <anchor moveWithCells="1">
                  <from xmlns:xdr="http://schemas.openxmlformats.org/drawingml/2006/spreadsheetDrawing">
                    <xdr:col>22</xdr:col>
                    <xdr:colOff>19050</xdr:colOff>
                    <xdr:row>38</xdr:row>
                    <xdr:rowOff>26035</xdr:rowOff>
                  </from>
                  <to xmlns:xdr="http://schemas.openxmlformats.org/drawingml/2006/spreadsheetDrawing">
                    <xdr:col>25</xdr:col>
                    <xdr:colOff>0</xdr:colOff>
                    <xdr:row>38</xdr:row>
                    <xdr:rowOff>236220</xdr:rowOff>
                  </to>
                </anchor>
              </controlPr>
            </control>
          </mc:Choice>
        </mc:AlternateContent>
        <mc:AlternateContent>
          <mc:Choice Requires="x14">
            <control shapeId="2377" r:id="rId48" name="チェック 329">
              <controlPr defaultSize="0" autoPict="0">
                <anchor moveWithCells="1">
                  <from xmlns:xdr="http://schemas.openxmlformats.org/drawingml/2006/spreadsheetDrawing">
                    <xdr:col>9</xdr:col>
                    <xdr:colOff>180340</xdr:colOff>
                    <xdr:row>39</xdr:row>
                    <xdr:rowOff>20320</xdr:rowOff>
                  </from>
                  <to xmlns:xdr="http://schemas.openxmlformats.org/drawingml/2006/spreadsheetDrawing">
                    <xdr:col>13</xdr:col>
                    <xdr:colOff>132715</xdr:colOff>
                    <xdr:row>39</xdr:row>
                    <xdr:rowOff>229870</xdr:rowOff>
                  </to>
                </anchor>
              </controlPr>
            </control>
          </mc:Choice>
        </mc:AlternateContent>
        <mc:AlternateContent>
          <mc:Choice Requires="x14">
            <control shapeId="2378" r:id="rId49" name="チェック 330">
              <controlPr defaultSize="0" autoPict="0">
                <anchor moveWithCells="1">
                  <from xmlns:xdr="http://schemas.openxmlformats.org/drawingml/2006/spreadsheetDrawing">
                    <xdr:col>18</xdr:col>
                    <xdr:colOff>163830</xdr:colOff>
                    <xdr:row>6</xdr:row>
                    <xdr:rowOff>10160</xdr:rowOff>
                  </from>
                  <to xmlns:xdr="http://schemas.openxmlformats.org/drawingml/2006/spreadsheetDrawing">
                    <xdr:col>31</xdr:col>
                    <xdr:colOff>59055</xdr:colOff>
                    <xdr:row>6</xdr:row>
                    <xdr:rowOff>248285</xdr:rowOff>
                  </to>
                </anchor>
              </controlPr>
            </control>
          </mc:Choice>
        </mc:AlternateContent>
        <mc:AlternateContent>
          <mc:Choice Requires="x14">
            <control shapeId="2380" r:id="rId50" name="チェック 332">
              <controlPr defaultSize="0" autoPict="0">
                <anchor moveWithCells="1">
                  <from xmlns:xdr="http://schemas.openxmlformats.org/drawingml/2006/spreadsheetDrawing">
                    <xdr:col>2</xdr:col>
                    <xdr:colOff>10160</xdr:colOff>
                    <xdr:row>25</xdr:row>
                    <xdr:rowOff>24130</xdr:rowOff>
                  </from>
                  <to xmlns:xdr="http://schemas.openxmlformats.org/drawingml/2006/spreadsheetDrawing">
                    <xdr:col>15</xdr:col>
                    <xdr:colOff>10160</xdr:colOff>
                    <xdr:row>25</xdr:row>
                    <xdr:rowOff>233680</xdr:rowOff>
                  </to>
                </anchor>
              </controlPr>
            </control>
          </mc:Choice>
        </mc:AlternateContent>
        <mc:AlternateContent>
          <mc:Choice Requires="x14">
            <control shapeId="2381" r:id="rId51" name="チェック 333">
              <controlPr defaultSize="0" autoPict="0">
                <anchor moveWithCells="1">
                  <from xmlns:xdr="http://schemas.openxmlformats.org/drawingml/2006/spreadsheetDrawing">
                    <xdr:col>2</xdr:col>
                    <xdr:colOff>10795</xdr:colOff>
                    <xdr:row>27</xdr:row>
                    <xdr:rowOff>24130</xdr:rowOff>
                  </from>
                  <to xmlns:xdr="http://schemas.openxmlformats.org/drawingml/2006/spreadsheetDrawing">
                    <xdr:col>12</xdr:col>
                    <xdr:colOff>145415</xdr:colOff>
                    <xdr:row>27</xdr:row>
                    <xdr:rowOff>233680</xdr:rowOff>
                  </to>
                </anchor>
              </controlPr>
            </control>
          </mc:Choice>
        </mc:AlternateContent>
        <mc:AlternateContent>
          <mc:Choice Requires="x14">
            <control shapeId="2382" r:id="rId52" name="チェック 334">
              <controlPr defaultSize="0" autoPict="0">
                <anchor moveWithCells="1">
                  <from xmlns:xdr="http://schemas.openxmlformats.org/drawingml/2006/spreadsheetDrawing">
                    <xdr:col>2</xdr:col>
                    <xdr:colOff>10795</xdr:colOff>
                    <xdr:row>29</xdr:row>
                    <xdr:rowOff>24130</xdr:rowOff>
                  </from>
                  <to xmlns:xdr="http://schemas.openxmlformats.org/drawingml/2006/spreadsheetDrawing">
                    <xdr:col>12</xdr:col>
                    <xdr:colOff>21590</xdr:colOff>
                    <xdr:row>29</xdr:row>
                    <xdr:rowOff>233680</xdr:rowOff>
                  </to>
                </anchor>
              </controlPr>
            </control>
          </mc:Choice>
        </mc:AlternateContent>
        <mc:AlternateContent>
          <mc:Choice Requires="x14">
            <control shapeId="2383" r:id="rId53" name="チェック 335">
              <controlPr defaultSize="0" autoPict="0">
                <anchor moveWithCells="1">
                  <from xmlns:xdr="http://schemas.openxmlformats.org/drawingml/2006/spreadsheetDrawing">
                    <xdr:col>2</xdr:col>
                    <xdr:colOff>10160</xdr:colOff>
                    <xdr:row>31</xdr:row>
                    <xdr:rowOff>22225</xdr:rowOff>
                  </from>
                  <to xmlns:xdr="http://schemas.openxmlformats.org/drawingml/2006/spreadsheetDrawing">
                    <xdr:col>13</xdr:col>
                    <xdr:colOff>122555</xdr:colOff>
                    <xdr:row>31</xdr:row>
                    <xdr:rowOff>231775</xdr:rowOff>
                  </to>
                </anchor>
              </controlPr>
            </control>
          </mc:Choice>
        </mc:AlternateContent>
        <mc:AlternateContent>
          <mc:Choice Requires="x14">
            <control shapeId="2385" r:id="rId54" name="チェック 337">
              <controlPr defaultSize="0" autoPict="0">
                <anchor moveWithCells="1">
                  <from xmlns:xdr="http://schemas.openxmlformats.org/drawingml/2006/spreadsheetDrawing">
                    <xdr:col>14</xdr:col>
                    <xdr:colOff>175895</xdr:colOff>
                    <xdr:row>45</xdr:row>
                    <xdr:rowOff>22860</xdr:rowOff>
                  </from>
                  <to xmlns:xdr="http://schemas.openxmlformats.org/drawingml/2006/spreadsheetDrawing">
                    <xdr:col>30</xdr:col>
                    <xdr:colOff>156845</xdr:colOff>
                    <xdr:row>47</xdr:row>
                    <xdr:rowOff>32385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6" id="{85427017-244B-42A7-87BF-44DA245ABCBA}">
            <xm:f>判定!$G$3=TRUE</xm:f>
            <x14:dxf>
              <fill>
                <patternFill patternType="solid">
                  <bgColor rgb="FFFFFFBE"/>
                </patternFill>
              </fill>
            </x14:dxf>
          </x14:cfRule>
          <xm:sqref>K10:U10</xm:sqref>
        </x14:conditionalFormatting>
        <x14:conditionalFormatting xmlns:xm="http://schemas.microsoft.com/office/excel/2006/main">
          <x14:cfRule type="expression" priority="4" id="{841AAC21-3D7C-435B-A4A3-90EB638A0C4C}">
            <xm:f>判定!$B$2=TRUE</xm:f>
            <x14:dxf>
              <fill>
                <patternFill patternType="solid">
                  <bgColor theme="1" tint="0.5"/>
                </patternFill>
              </fill>
            </x14:dxf>
          </x14:cfRule>
          <xm:sqref>B9:AE18 B39:AE41</xm:sqref>
        </x14:conditionalFormatting>
        <x14:conditionalFormatting xmlns:xm="http://schemas.microsoft.com/office/excel/2006/main">
          <x14:cfRule type="expression" priority="3" id="{682ECF35-C947-4823-AF16-153E6E87B8F6}">
            <xm:f>判定!$B$2=TRUE</xm:f>
            <x14:dxf>
              <fill>
                <patternFill patternType="solid">
                  <bgColor theme="1" tint="0.5"/>
                </patternFill>
              </fill>
            </x14:dxf>
          </x14:cfRule>
          <xm:sqref>B9:AE25 C26:V27 B28:V28 C29:V32 B33:AE33 B34:F34 B35:E36 B37:AE41</xm:sqref>
        </x14:conditionalFormatting>
        <x14:conditionalFormatting xmlns:xm="http://schemas.microsoft.com/office/excel/2006/main">
          <x14:cfRule type="expression" priority="10" id="{81B24F5E-F242-449F-B687-7A1645BB96BA}">
            <xm:f>判定!$E$12=TRUE</xm:f>
            <x14:dxf>
              <fill>
                <patternFill patternType="solid">
                  <bgColor rgb="FFFFFFBE"/>
                </patternFill>
              </fill>
            </x14:dxf>
          </x14:cfRule>
          <xm:sqref>R32:S32</xm:sqref>
        </x14:conditionalFormatting>
        <x14:conditionalFormatting xmlns:xm="http://schemas.microsoft.com/office/excel/2006/main">
          <x14:cfRule type="expression" priority="12" id="{B2A3EADA-98B3-4B3C-9CB8-8F5BB0945FB6}">
            <xm:f>判定!$D$12=TRUE</xm:f>
            <x14:dxf>
              <fill>
                <patternFill patternType="solid">
                  <bgColor rgb="FFFFFFBE"/>
                </patternFill>
              </fill>
            </x14:dxf>
          </x14:cfRule>
          <xm:sqref>R30:S30</xm:sqref>
        </x14:conditionalFormatting>
        <x14:conditionalFormatting xmlns:xm="http://schemas.microsoft.com/office/excel/2006/main">
          <x14:cfRule type="expression" priority="14" id="{D6B939E3-0E72-4062-A7BD-13769348B783}">
            <xm:f>判定!$C$12=TRUE</xm:f>
            <x14:dxf>
              <fill>
                <patternFill patternType="solid">
                  <bgColor rgb="FFFFFFBE"/>
                </patternFill>
              </fill>
            </x14:dxf>
          </x14:cfRule>
          <xm:sqref>R28:S28</xm:sqref>
        </x14:conditionalFormatting>
        <x14:conditionalFormatting xmlns:xm="http://schemas.microsoft.com/office/excel/2006/main">
          <x14:cfRule type="expression" priority="16" id="{32871D92-16EE-4C2D-A952-8520622DA13E}">
            <xm:f>判定!$B$12=TRUE</xm:f>
            <x14:dxf>
              <fill>
                <patternFill patternType="solid">
                  <bgColor rgb="FFFFFFBE"/>
                </patternFill>
              </fill>
            </x14:dxf>
          </x14:cfRule>
          <xm:sqref>R26:S26</xm:sqref>
        </x14:conditionalFormatting>
        <x14:conditionalFormatting xmlns:xm="http://schemas.microsoft.com/office/excel/2006/main">
          <x14:cfRule type="expression" priority="32" id="{99B0279E-8325-4743-BA31-0B9AEBDBA69E}">
            <xm:f>判定!$B$10=TRUE</xm:f>
            <x14:dxf>
              <fill>
                <patternFill patternType="solid">
                  <bgColor rgb="FFFFFFBE"/>
                </patternFill>
              </fill>
            </x14:dxf>
          </x14:cfRule>
          <xm:sqref>R21:S21</xm:sqref>
        </x14:conditionalFormatting>
        <x14:conditionalFormatting xmlns:xm="http://schemas.microsoft.com/office/excel/2006/main">
          <x14:cfRule type="expression" priority="31" id="{DDFB9AF0-F29F-411F-8D5E-0D3F9FB0A297}">
            <xm:f>判定!$C$10=TRUE</xm:f>
            <x14:dxf>
              <fill>
                <patternFill patternType="solid">
                  <bgColor rgb="FFFFFFBE"/>
                </patternFill>
              </fill>
            </x14:dxf>
          </x14:cfRule>
          <xm:sqref>R23:S23</xm:sqref>
        </x14:conditionalFormatting>
        <x14:conditionalFormatting xmlns:xm="http://schemas.microsoft.com/office/excel/2006/main">
          <x14:cfRule type="cellIs" priority="33" operator="equal" id="{7ADF392A-1946-4BB5-8606-DCE74A72ED9B}">
            <xm:f>判定!$I$5=FALSE</xm:f>
            <x14:dxf>
              <fill>
                <patternFill patternType="solid">
                  <bgColor rgb="FFFFFFBE"/>
                </patternFill>
              </fill>
            </x14:dxf>
          </x14:cfRule>
          <xm:sqref>P40</xm:sqref>
        </x14:conditionalFormatting>
        <x14:conditionalFormatting xmlns:xm="http://schemas.microsoft.com/office/excel/2006/main">
          <x14:cfRule type="expression" priority="26" id="{8CA1F40D-4E1E-49B7-80FF-26D4198B73A1}">
            <xm:f>判定!$B$9=TRUE</xm:f>
            <x14:dxf>
              <fill>
                <patternFill patternType="solid">
                  <bgColor theme="0" tint="-0.5"/>
                </patternFill>
              </fill>
            </x14:dxf>
          </x14:cfRule>
          <xm:sqref>B59:AE66</xm:sqref>
        </x14:conditionalFormatting>
        <x14:conditionalFormatting xmlns:xm="http://schemas.microsoft.com/office/excel/2006/main">
          <x14:cfRule type="expression" priority="30" id="{B554C961-B595-405E-8F74-91ED125104D4}">
            <xm:f>判定!$C$17=TRUE</xm:f>
            <x14:dxf>
              <fill>
                <patternFill patternType="solid">
                  <bgColor rgb="FFFFFFBE"/>
                </patternFill>
              </fill>
            </x14:dxf>
          </x14:cfRule>
          <xm:sqref>N70:AD70</xm:sqref>
        </x14:conditionalFormatting>
        <x14:conditionalFormatting xmlns:xm="http://schemas.microsoft.com/office/excel/2006/main">
          <x14:cfRule type="expression" priority="29" id="{D5F36F88-72EE-43E3-858B-3DE56AA023BC}">
            <xm:f>判定!$C$20=TRUE</xm:f>
            <x14:dxf>
              <fill>
                <patternFill patternType="solid">
                  <bgColor rgb="FFFFFFBE"/>
                </patternFill>
              </fill>
            </x14:dxf>
          </x14:cfRule>
          <xm:sqref>O73:P73</xm:sqref>
        </x14:conditionalFormatting>
        <x14:conditionalFormatting xmlns:xm="http://schemas.microsoft.com/office/excel/2006/main">
          <x14:cfRule type="expression" priority="28" id="{D20F9B48-3FC2-4567-976C-01494A9044A6}">
            <xm:f>判定!$C$25=TRUE</xm:f>
            <x14:dxf>
              <fill>
                <patternFill patternType="solid">
                  <bgColor rgb="FFFFFFBE"/>
                </patternFill>
              </fill>
            </x14:dxf>
          </x14:cfRule>
          <xm:sqref>N92:AD92</xm:sqref>
        </x14:conditionalFormatting>
        <x14:conditionalFormatting xmlns:xm="http://schemas.microsoft.com/office/excel/2006/main">
          <x14:cfRule type="expression" priority="27" id="{F7F52E67-C7A5-4038-B827-BCADA07A849B}">
            <xm:f>判定!$C$28=TRUE</xm:f>
            <x14:dxf>
              <fill>
                <patternFill patternType="solid">
                  <bgColor rgb="FFFFFFBE"/>
                </patternFill>
              </fill>
            </x14:dxf>
          </x14:cfRule>
          <xm:sqref>O95:P95</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DropDown="0" showInputMessage="1" showErrorMessage="1">
          <x14:formula1>
            <xm:f>検索値!$A$11:$A$22</xm:f>
          </x14:formula1>
          <xm:sqref>J90:K91 J68:K69 Z57:AA57 Z3:AA4 J7:K7</xm:sqref>
        </x14:dataValidation>
        <x14:dataValidation type="list" errorStyle="warning" allowBlank="1" showDropDown="0" showInputMessage="1" showErrorMessage="1" errorTitle="申込期限" error="申込みは体験希望日の10日前までにお願いします。">
          <x14:formula1>
            <xm:f>検索値!$B$11:$B$41</xm:f>
          </x14:formula1>
          <xm:sqref>AC57:AD57 AC3:AD4 M7:N7</xm:sqref>
        </x14:dataValidation>
        <x14:dataValidation type="list" allowBlank="1" showDropDown="0" showInputMessage="1" showErrorMessage="1">
          <x14:formula1>
            <xm:f>検索値!$C$11:$C$17</xm:f>
          </x14:formula1>
          <xm:sqref>Q7</xm:sqref>
        </x14:dataValidation>
        <x14:dataValidation type="list" allowBlank="1" showDropDown="0" showInputMessage="1" showErrorMessage="1">
          <x14:formula1>
            <xm:f>検索値!$D$11:$D$16</xm:f>
          </x14:formula1>
          <xm:sqref>Y12:Y13 X12:X15</xm:sqref>
        </x14:dataValidation>
        <x14:dataValidation type="list" allowBlank="1" showDropDown="0" showInputMessage="1" showErrorMessage="1">
          <x14:formula1>
            <xm:f>検索値!$B$19:$B$28</xm:f>
          </x14:formula1>
          <xm:sqref>U12:U15 V12:V13</xm:sqref>
        </x14:dataValidation>
        <x14:dataValidation type="list" allowBlank="1" showDropDown="0" showInputMessage="1" showErrorMessage="1">
          <x14:formula1>
            <xm:f>検索値!$A$11:$A$16</xm:f>
          </x14:formula1>
          <xm:sqref>R26:S26 R21:S21 R23:S23</xm:sqref>
        </x14:dataValidation>
        <x14:dataValidation type="list" allowBlank="1" showDropDown="0" showInputMessage="1" showErrorMessage="1">
          <x14:formula1>
            <xm:f>検索値!$E$12:$E$60</xm:f>
          </x14:formula1>
          <xm:sqref>M88 M66 M53</xm:sqref>
        </x14:dataValidation>
        <x14:dataValidation type="list" allowBlank="1" showDropDown="0" showInputMessage="1" showErrorMessage="1">
          <x14:formula1>
            <xm:f>検索値!$B$11:$B$41</xm:f>
          </x14:formula1>
          <xm:sqref>M90:N91 M68:N69</xm:sqref>
        </x14:dataValidation>
        <x14:dataValidation type="list" allowBlank="1" showDropDown="0" showInputMessage="1" showErrorMessage="1">
          <x14:formula1>
            <xm:f>検索値!$G$11:$G$12</xm:f>
          </x14:formula1>
          <xm:sqref>X90 X68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B1:AM94"/>
  <sheetViews>
    <sheetView view="pageBreakPreview" zoomScaleNormal="115" zoomScaleSheetLayoutView="100" workbookViewId="0">
      <selection activeCell="A2" sqref="A2"/>
    </sheetView>
  </sheetViews>
  <sheetFormatPr defaultRowHeight="20.25" customHeight="1"/>
  <cols>
    <col min="1" max="33" width="2.5" style="57" customWidth="1"/>
    <col min="34" max="34" width="2.5" style="58" customWidth="1"/>
    <col min="35" max="104" width="2.5" style="57" customWidth="1"/>
    <col min="105" max="16384" width="9" style="57" customWidth="1"/>
  </cols>
  <sheetData>
    <row r="1" spans="2:35" ht="20.25" customHeight="1">
      <c r="B1" s="58" t="str">
        <f>IF(ご注意事項!K2=TRUE,"",検索値!A2)</f>
        <v>※「ご注意事項」タブの内容をご一読いただき、チェックを入れてください。</v>
      </c>
    </row>
    <row r="2" spans="2:35" ht="20.25" customHeight="1">
      <c r="B2" s="60" t="s">
        <v>98</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2:35" ht="20.25" customHeight="1">
      <c r="B3" s="61" t="s">
        <v>208</v>
      </c>
      <c r="C3" s="78"/>
      <c r="D3" s="78"/>
      <c r="E3" s="78"/>
      <c r="F3" s="78"/>
      <c r="G3" s="78"/>
      <c r="H3" s="78"/>
      <c r="I3" s="78"/>
      <c r="J3" s="78"/>
      <c r="K3" s="78"/>
      <c r="L3" s="78"/>
      <c r="M3" s="78"/>
      <c r="N3" s="78"/>
      <c r="O3" s="78"/>
      <c r="P3" s="78"/>
      <c r="Q3" s="78"/>
      <c r="R3" s="78"/>
      <c r="S3" s="78"/>
      <c r="T3" s="78"/>
      <c r="U3" s="78"/>
      <c r="V3" s="146"/>
      <c r="W3" s="146"/>
      <c r="X3" s="146"/>
      <c r="Y3" s="91"/>
      <c r="Z3" s="146"/>
      <c r="AA3" s="146"/>
      <c r="AB3" s="91"/>
      <c r="AC3" s="146"/>
      <c r="AD3" s="146"/>
      <c r="AE3" s="91"/>
    </row>
    <row r="4" spans="2:35" ht="20.25" customHeight="1">
      <c r="B4" s="62" t="str">
        <v>体験者情報３</v>
      </c>
      <c r="C4" s="79"/>
      <c r="D4" s="79"/>
      <c r="E4" s="79"/>
      <c r="F4" s="79"/>
      <c r="G4" s="79"/>
      <c r="H4" s="79"/>
      <c r="I4" s="79"/>
      <c r="J4" s="79"/>
      <c r="K4" s="79"/>
      <c r="L4" s="79"/>
      <c r="M4" s="79"/>
      <c r="N4" s="79"/>
      <c r="O4" s="79"/>
      <c r="P4" s="79"/>
      <c r="Q4" s="79"/>
      <c r="R4" s="79"/>
      <c r="S4" s="79"/>
      <c r="T4" s="79"/>
      <c r="U4" s="79"/>
      <c r="V4" s="170"/>
      <c r="W4" s="170"/>
      <c r="X4" s="170"/>
      <c r="Y4" s="170"/>
      <c r="Z4" s="170"/>
      <c r="AA4" s="170"/>
      <c r="AB4" s="170"/>
      <c r="AC4" s="170"/>
      <c r="AD4" s="170"/>
      <c r="AE4" s="171"/>
      <c r="AI4" s="58"/>
    </row>
    <row r="5" spans="2:35" ht="10.5" customHeight="1">
      <c r="B5" s="74"/>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160"/>
    </row>
    <row r="6" spans="2:35" ht="10.5" customHeight="1">
      <c r="B6" s="75" t="s">
        <v>75</v>
      </c>
      <c r="C6" s="93"/>
      <c r="D6" s="93"/>
      <c r="E6" s="93"/>
      <c r="F6" s="108"/>
      <c r="G6" s="117"/>
      <c r="H6" s="117"/>
      <c r="I6" s="117"/>
      <c r="J6" s="117"/>
      <c r="K6" s="117"/>
      <c r="L6" s="117"/>
      <c r="M6" s="126"/>
      <c r="N6" s="128"/>
      <c r="O6" s="128"/>
      <c r="P6" s="128"/>
      <c r="Q6" s="128"/>
      <c r="R6" s="59"/>
      <c r="S6" s="59"/>
      <c r="T6" s="59"/>
      <c r="U6" s="59"/>
      <c r="V6" s="59"/>
      <c r="W6" s="59"/>
      <c r="X6" s="59"/>
      <c r="Y6" s="59"/>
      <c r="Z6" s="59"/>
      <c r="AA6" s="59"/>
      <c r="AB6" s="59"/>
      <c r="AC6" s="59"/>
      <c r="AD6" s="59"/>
      <c r="AE6" s="161"/>
      <c r="AH6" s="58" t="str">
        <f>IF(F6="",検索値!$A$4,"")</f>
        <v>※未記入項目があります。</v>
      </c>
    </row>
    <row r="7" spans="2:35" ht="5.25" customHeight="1">
      <c r="B7" s="76"/>
      <c r="C7" s="94"/>
      <c r="D7" s="94"/>
      <c r="E7" s="94"/>
      <c r="F7" s="94"/>
      <c r="G7" s="94"/>
      <c r="H7" s="94"/>
      <c r="I7" s="94"/>
      <c r="J7" s="94"/>
      <c r="K7" s="94"/>
      <c r="L7" s="94"/>
      <c r="M7" s="94"/>
      <c r="N7" s="94"/>
      <c r="AE7" s="157"/>
    </row>
    <row r="8" spans="2:35" ht="20.25" customHeight="1">
      <c r="B8" s="72" t="s">
        <v>51</v>
      </c>
      <c r="C8" s="89"/>
      <c r="D8" s="89"/>
      <c r="E8" s="89"/>
      <c r="F8" s="109"/>
      <c r="G8" s="118"/>
      <c r="H8" s="118"/>
      <c r="I8" s="118"/>
      <c r="J8" s="118"/>
      <c r="K8" s="118"/>
      <c r="L8" s="118"/>
      <c r="M8" s="127"/>
      <c r="N8" s="82" t="s">
        <v>80</v>
      </c>
      <c r="R8" s="83"/>
      <c r="S8" s="89" t="s">
        <v>77</v>
      </c>
      <c r="T8" s="89"/>
      <c r="U8" s="89"/>
      <c r="V8" s="89"/>
      <c r="W8" s="105" t="s">
        <v>55</v>
      </c>
      <c r="X8" s="114"/>
      <c r="Y8" s="114"/>
      <c r="Z8" s="114"/>
      <c r="AA8" s="114"/>
      <c r="AB8" s="114"/>
      <c r="AC8" s="114"/>
      <c r="AD8" s="121"/>
      <c r="AE8" s="157"/>
      <c r="AH8" s="58" t="str">
        <f>IF(OR(F8="",W8=""),検索値!$A$4,"")</f>
        <v>※未記入項目があります。</v>
      </c>
    </row>
    <row r="9" spans="2:35" ht="5.25" customHeight="1">
      <c r="B9" s="65"/>
      <c r="AE9" s="157"/>
    </row>
    <row r="10" spans="2:35" ht="20.25" customHeight="1">
      <c r="B10" s="72" t="s">
        <v>7</v>
      </c>
      <c r="C10" s="89"/>
      <c r="D10" s="89"/>
      <c r="E10" s="89"/>
      <c r="F10" s="107"/>
      <c r="G10" s="116"/>
      <c r="H10" s="116"/>
      <c r="I10" s="116"/>
      <c r="J10" s="116"/>
      <c r="K10" s="116"/>
      <c r="L10" s="116"/>
      <c r="M10" s="116"/>
      <c r="N10" s="116"/>
      <c r="O10" s="116"/>
      <c r="P10" s="116"/>
      <c r="Q10" s="137"/>
      <c r="R10" s="86"/>
      <c r="S10" s="89" t="s">
        <v>76</v>
      </c>
      <c r="T10" s="89"/>
      <c r="U10" s="89"/>
      <c r="V10" s="89"/>
      <c r="W10" s="105" t="s">
        <v>55</v>
      </c>
      <c r="X10" s="114"/>
      <c r="Y10" s="114"/>
      <c r="Z10" s="114"/>
      <c r="AA10" s="114"/>
      <c r="AB10" s="114"/>
      <c r="AC10" s="114"/>
      <c r="AD10" s="121"/>
      <c r="AE10" s="157"/>
      <c r="AH10" s="58" t="str">
        <f>IF(OR(F10="",W10=""),検索値!$A$4,"")</f>
        <v>※未記入項目があります。</v>
      </c>
    </row>
    <row r="11" spans="2:35" ht="5.25" customHeight="1">
      <c r="B11" s="72"/>
      <c r="C11" s="95"/>
      <c r="D11" s="95"/>
      <c r="E11" s="95"/>
      <c r="F11" s="95"/>
      <c r="G11" s="95"/>
      <c r="H11" s="95"/>
      <c r="I11" s="95"/>
      <c r="J11" s="95"/>
      <c r="K11" s="95"/>
      <c r="L11" s="95"/>
      <c r="M11" s="95"/>
      <c r="N11" s="95"/>
      <c r="O11" s="86"/>
      <c r="P11" s="86"/>
      <c r="Q11" s="86"/>
      <c r="R11" s="86"/>
      <c r="S11" s="86"/>
      <c r="T11" s="86"/>
      <c r="U11" s="86"/>
      <c r="V11" s="86"/>
      <c r="W11" s="86"/>
      <c r="X11" s="86"/>
      <c r="Y11" s="86"/>
      <c r="Z11" s="86"/>
      <c r="AE11" s="157"/>
    </row>
    <row r="12" spans="2:35" ht="20.25" customHeight="1">
      <c r="B12" s="72" t="s">
        <v>78</v>
      </c>
      <c r="C12" s="89"/>
      <c r="D12" s="89"/>
      <c r="E12" s="89"/>
      <c r="F12" s="82" t="s">
        <v>52</v>
      </c>
      <c r="G12" s="105" t="s">
        <v>169</v>
      </c>
      <c r="H12" s="114"/>
      <c r="I12" s="114"/>
      <c r="J12" s="114"/>
      <c r="K12" s="121"/>
      <c r="L12" s="91"/>
      <c r="M12" s="125"/>
      <c r="N12" s="129"/>
      <c r="O12" s="129"/>
      <c r="P12" s="133"/>
      <c r="Q12" s="138" t="s">
        <v>13</v>
      </c>
      <c r="R12" s="107"/>
      <c r="S12" s="116"/>
      <c r="T12" s="116"/>
      <c r="U12" s="116"/>
      <c r="V12" s="116"/>
      <c r="W12" s="116"/>
      <c r="X12" s="116"/>
      <c r="Y12" s="116"/>
      <c r="Z12" s="116"/>
      <c r="AA12" s="116"/>
      <c r="AB12" s="116"/>
      <c r="AC12" s="116"/>
      <c r="AD12" s="137"/>
      <c r="AE12" s="162"/>
      <c r="AH12" s="58" t="str">
        <f>IF(OR(G12="",M12="",R12=""),検索値!$A$4,"")</f>
        <v>※未記入項目があります。</v>
      </c>
    </row>
    <row r="13" spans="2:35" ht="5.25" customHeight="1">
      <c r="B13" s="65"/>
      <c r="AE13" s="157"/>
    </row>
    <row r="14" spans="2:35" ht="20.25" customHeight="1">
      <c r="B14" s="72" t="s">
        <v>149</v>
      </c>
      <c r="C14" s="89"/>
      <c r="D14" s="89"/>
      <c r="E14" s="89"/>
      <c r="F14" s="102"/>
      <c r="G14" s="112"/>
      <c r="H14" s="119"/>
      <c r="I14" s="57" t="s">
        <v>31</v>
      </c>
      <c r="J14" s="102"/>
      <c r="K14" s="119"/>
      <c r="L14" s="57" t="s">
        <v>11</v>
      </c>
      <c r="M14" s="102"/>
      <c r="N14" s="119"/>
      <c r="O14" s="57" t="s">
        <v>32</v>
      </c>
      <c r="P14" s="80" t="s">
        <v>159</v>
      </c>
      <c r="Q14" s="80"/>
      <c r="R14" s="102" t="str">
        <f>IFERROR(DATEDIF(判定!$B$31,判定!$D$1,"Y"),"")</f>
        <v/>
      </c>
      <c r="S14" s="119"/>
      <c r="T14" s="57" t="s">
        <v>160</v>
      </c>
      <c r="U14" s="142" t="e">
        <f>DATE(F14,J14,M14)</f>
        <v>#NUM!</v>
      </c>
      <c r="V14" s="146" t="s">
        <v>155</v>
      </c>
      <c r="W14" s="146"/>
      <c r="X14" s="149"/>
      <c r="AE14" s="157"/>
      <c r="AH14" s="58" t="str">
        <f>IF(OR(F14="",J14="",M14="",R14="",X14="",),検索値!$A$4,"")</f>
        <v>※未記入項目があります。</v>
      </c>
    </row>
    <row r="15" spans="2:35" ht="20.25" customHeight="1">
      <c r="B15" s="72" t="s">
        <v>162</v>
      </c>
      <c r="C15" s="89"/>
      <c r="D15" s="89"/>
      <c r="E15" s="89"/>
      <c r="G15" s="57" t="s">
        <v>95</v>
      </c>
      <c r="J15" s="57" t="s">
        <v>163</v>
      </c>
      <c r="L15" s="57" t="s">
        <v>161</v>
      </c>
      <c r="N15" s="120"/>
      <c r="O15" s="120"/>
      <c r="P15" s="120"/>
      <c r="Q15" s="120"/>
      <c r="R15" s="120"/>
      <c r="S15" s="120"/>
      <c r="T15" s="120"/>
      <c r="U15" s="120"/>
      <c r="V15" s="120"/>
      <c r="W15" s="120"/>
      <c r="X15" s="120"/>
      <c r="Y15" s="120"/>
      <c r="Z15" s="120"/>
      <c r="AA15" s="120"/>
      <c r="AB15" s="120"/>
      <c r="AC15" s="120"/>
      <c r="AD15" s="120"/>
      <c r="AE15" s="164" t="s">
        <v>35</v>
      </c>
      <c r="AH15" s="58" t="str">
        <f>IF(AND(判定!$B$33=FALSE,判定!$C$33=FALSE),検索値!$A$3,IF(AND(判定!$B$49=TRUE,N15=""),検索値!$A$4,IF(AND(判定!$C$49=TRUE,判定!C17=TRUE),検索値!$A$7,"")))</f>
        <v>※チェックを入れてください。</v>
      </c>
    </row>
    <row r="16" spans="2:35" ht="5.25" customHeight="1">
      <c r="B16" s="65"/>
      <c r="AE16" s="157"/>
    </row>
    <row r="17" spans="2:34" ht="20.25" customHeight="1">
      <c r="B17" s="65" t="s">
        <v>146</v>
      </c>
      <c r="L17" s="57" t="s">
        <v>144</v>
      </c>
      <c r="P17" s="57" t="s">
        <v>254</v>
      </c>
      <c r="AE17" s="157"/>
      <c r="AH17" s="58" t="str">
        <f>IF(AND(判定!$B$34=FALSE,判定!$C$34=FALSE),検索値!$A$3,IF(AND(判定!$B$34=TRUE,判定!$C$34=TRUE),検索値!$A$6,""))</f>
        <v>※チェックを入れてください。</v>
      </c>
    </row>
    <row r="18" spans="2:34" ht="20.25" customHeight="1">
      <c r="B18" s="65" t="s">
        <v>164</v>
      </c>
      <c r="L18" s="57" t="s">
        <v>46</v>
      </c>
      <c r="Q18" s="57" t="s">
        <v>157</v>
      </c>
      <c r="AE18" s="157"/>
      <c r="AH18" s="58" t="str">
        <f>IF(AND(判定!$B$35=FALSE,判定!$C$35=FALSE),検索値!$A$3,IF(AND(判定!$B$35=TRUE,判定!$C$35=TRUE),検索値!$A$6,""))</f>
        <v>※チェックを入れてください。</v>
      </c>
    </row>
    <row r="19" spans="2:34" ht="20.25" customHeight="1">
      <c r="B19" s="72" t="str">
        <v>体験回数</v>
      </c>
      <c r="C19" s="89"/>
      <c r="D19" s="89"/>
      <c r="E19" s="89"/>
      <c r="G19" s="57" t="s">
        <v>166</v>
      </c>
      <c r="K19" s="57" t="s">
        <v>167</v>
      </c>
      <c r="O19" s="130"/>
      <c r="P19" s="134"/>
      <c r="Q19" s="57" t="s">
        <v>168</v>
      </c>
      <c r="AE19" s="157"/>
      <c r="AH19" s="58" t="str">
        <f>IF(AND(判定!$B$36=FALSE,判定!$C$36=FALSE),検索値!$A$3,IF(AND(判定!$C$36=TRUE,O19=""),検索値!$A$4,""))</f>
        <v>※チェックを入れてください。</v>
      </c>
    </row>
    <row r="20" spans="2:34" ht="20.25" customHeight="1">
      <c r="B20" s="64" t="s">
        <v>148</v>
      </c>
      <c r="C20" s="80"/>
      <c r="D20" s="80"/>
      <c r="E20" s="80"/>
      <c r="F20" s="110" t="s">
        <v>249</v>
      </c>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57"/>
    </row>
    <row r="21" spans="2:34" ht="5.25" customHeight="1">
      <c r="B21" s="64"/>
      <c r="C21" s="86"/>
      <c r="D21" s="86"/>
      <c r="E21" s="86"/>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57"/>
    </row>
    <row r="22" spans="2:34" ht="20.25" customHeight="1">
      <c r="B22" s="64"/>
      <c r="C22" s="87"/>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52"/>
      <c r="AE22" s="157"/>
    </row>
    <row r="23" spans="2:34" ht="20.25" customHeight="1">
      <c r="B23" s="64"/>
      <c r="C23" s="97"/>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54"/>
      <c r="AE23" s="157"/>
    </row>
    <row r="24" spans="2:34" ht="20.25" customHeight="1">
      <c r="B24" s="65"/>
      <c r="C24" s="88"/>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153"/>
      <c r="AE24" s="157"/>
    </row>
    <row r="25" spans="2:34" ht="10.5" customHeight="1">
      <c r="B25" s="77"/>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163"/>
    </row>
    <row r="26" spans="2:34" ht="20.25" customHeight="1">
      <c r="B26" s="62" t="str">
        <v>体験者情報４</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155"/>
    </row>
    <row r="27" spans="2:34" s="57" customFormat="1" ht="10.5" customHeight="1">
      <c r="B27" s="74"/>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160"/>
      <c r="AH27" s="58"/>
    </row>
    <row r="28" spans="2:34" s="57" customFormat="1" ht="10.5" customHeight="1">
      <c r="B28" s="75" t="s">
        <v>75</v>
      </c>
      <c r="C28" s="93"/>
      <c r="D28" s="93"/>
      <c r="E28" s="93"/>
      <c r="F28" s="108"/>
      <c r="G28" s="117"/>
      <c r="H28" s="117"/>
      <c r="I28" s="117"/>
      <c r="J28" s="117"/>
      <c r="K28" s="117"/>
      <c r="L28" s="117"/>
      <c r="M28" s="126"/>
      <c r="N28" s="128"/>
      <c r="O28" s="128"/>
      <c r="P28" s="128"/>
      <c r="Q28" s="128"/>
      <c r="R28" s="59"/>
      <c r="S28" s="59"/>
      <c r="T28" s="59"/>
      <c r="U28" s="59"/>
      <c r="V28" s="59"/>
      <c r="W28" s="59"/>
      <c r="X28" s="59"/>
      <c r="Y28" s="59"/>
      <c r="Z28" s="59"/>
      <c r="AA28" s="59"/>
      <c r="AB28" s="59"/>
      <c r="AC28" s="59"/>
      <c r="AD28" s="59"/>
      <c r="AE28" s="161"/>
      <c r="AH28" s="58" t="str">
        <f>IF(F28="",検索値!$A$4,"")</f>
        <v>※未記入項目があります。</v>
      </c>
    </row>
    <row r="29" spans="2:34" s="57" customFormat="1" ht="5.25" customHeight="1">
      <c r="B29" s="76"/>
      <c r="C29" s="94"/>
      <c r="D29" s="94"/>
      <c r="E29" s="94"/>
      <c r="F29" s="94"/>
      <c r="G29" s="94"/>
      <c r="H29" s="94"/>
      <c r="I29" s="94"/>
      <c r="J29" s="94"/>
      <c r="K29" s="94"/>
      <c r="L29" s="94"/>
      <c r="M29" s="94"/>
      <c r="N29" s="94"/>
      <c r="AE29" s="157"/>
      <c r="AH29" s="58"/>
    </row>
    <row r="30" spans="2:34" s="57" customFormat="1" ht="20.25" customHeight="1">
      <c r="B30" s="72" t="s">
        <v>51</v>
      </c>
      <c r="C30" s="89"/>
      <c r="D30" s="89"/>
      <c r="E30" s="89"/>
      <c r="F30" s="109"/>
      <c r="G30" s="118"/>
      <c r="H30" s="118"/>
      <c r="I30" s="118"/>
      <c r="J30" s="118"/>
      <c r="K30" s="118"/>
      <c r="L30" s="118"/>
      <c r="M30" s="127"/>
      <c r="N30" s="82" t="s">
        <v>80</v>
      </c>
      <c r="R30" s="83"/>
      <c r="S30" s="89" t="s">
        <v>77</v>
      </c>
      <c r="T30" s="89"/>
      <c r="U30" s="89"/>
      <c r="V30" s="89"/>
      <c r="W30" s="105" t="s">
        <v>55</v>
      </c>
      <c r="X30" s="114"/>
      <c r="Y30" s="114"/>
      <c r="Z30" s="114"/>
      <c r="AA30" s="114"/>
      <c r="AB30" s="114"/>
      <c r="AC30" s="114"/>
      <c r="AD30" s="121"/>
      <c r="AE30" s="157"/>
      <c r="AH30" s="58" t="str">
        <f>IF(OR(F30="",W30=""),検索値!$A$4,"")</f>
        <v>※未記入項目があります。</v>
      </c>
    </row>
    <row r="31" spans="2:34" s="57" customFormat="1" ht="5.25" customHeight="1">
      <c r="B31" s="65"/>
      <c r="AE31" s="157"/>
      <c r="AH31" s="58"/>
    </row>
    <row r="32" spans="2:34" s="57" customFormat="1" ht="20.25" customHeight="1">
      <c r="B32" s="72" t="s">
        <v>7</v>
      </c>
      <c r="C32" s="89"/>
      <c r="D32" s="89"/>
      <c r="E32" s="89"/>
      <c r="F32" s="107"/>
      <c r="G32" s="116"/>
      <c r="H32" s="116"/>
      <c r="I32" s="116"/>
      <c r="J32" s="116"/>
      <c r="K32" s="116"/>
      <c r="L32" s="116"/>
      <c r="M32" s="116"/>
      <c r="N32" s="116"/>
      <c r="O32" s="116"/>
      <c r="P32" s="116"/>
      <c r="Q32" s="137"/>
      <c r="R32" s="86"/>
      <c r="S32" s="89" t="s">
        <v>76</v>
      </c>
      <c r="T32" s="89"/>
      <c r="U32" s="89"/>
      <c r="V32" s="89"/>
      <c r="W32" s="105" t="s">
        <v>55</v>
      </c>
      <c r="X32" s="114"/>
      <c r="Y32" s="114"/>
      <c r="Z32" s="114"/>
      <c r="AA32" s="114"/>
      <c r="AB32" s="114"/>
      <c r="AC32" s="114"/>
      <c r="AD32" s="121"/>
      <c r="AE32" s="157"/>
      <c r="AH32" s="58" t="str">
        <f>IF(OR(F32="",W32=""),検索値!$A$4,"")</f>
        <v>※未記入項目があります。</v>
      </c>
    </row>
    <row r="33" spans="2:34" s="57" customFormat="1" ht="5.25" customHeight="1">
      <c r="B33" s="72"/>
      <c r="C33" s="95"/>
      <c r="D33" s="95"/>
      <c r="E33" s="95"/>
      <c r="F33" s="95"/>
      <c r="G33" s="95"/>
      <c r="H33" s="95"/>
      <c r="I33" s="95"/>
      <c r="J33" s="95"/>
      <c r="K33" s="95"/>
      <c r="L33" s="95"/>
      <c r="M33" s="95"/>
      <c r="N33" s="95"/>
      <c r="O33" s="86"/>
      <c r="P33" s="86"/>
      <c r="Q33" s="86"/>
      <c r="R33" s="86"/>
      <c r="S33" s="86"/>
      <c r="T33" s="86"/>
      <c r="U33" s="86"/>
      <c r="V33" s="86"/>
      <c r="W33" s="86"/>
      <c r="X33" s="86"/>
      <c r="Y33" s="86"/>
      <c r="Z33" s="86"/>
      <c r="AE33" s="157"/>
      <c r="AH33" s="58"/>
    </row>
    <row r="34" spans="2:34" s="57" customFormat="1" ht="20.25" customHeight="1">
      <c r="B34" s="72" t="s">
        <v>78</v>
      </c>
      <c r="C34" s="89"/>
      <c r="D34" s="89"/>
      <c r="E34" s="89"/>
      <c r="F34" s="82" t="s">
        <v>52</v>
      </c>
      <c r="G34" s="105" t="s">
        <v>169</v>
      </c>
      <c r="H34" s="114"/>
      <c r="I34" s="114"/>
      <c r="J34" s="114"/>
      <c r="K34" s="121"/>
      <c r="M34" s="125"/>
      <c r="N34" s="129"/>
      <c r="O34" s="129"/>
      <c r="P34" s="133"/>
      <c r="Q34" s="138" t="s">
        <v>13</v>
      </c>
      <c r="R34" s="107"/>
      <c r="S34" s="116"/>
      <c r="T34" s="116"/>
      <c r="U34" s="116"/>
      <c r="V34" s="116"/>
      <c r="W34" s="116"/>
      <c r="X34" s="116"/>
      <c r="Y34" s="116"/>
      <c r="Z34" s="116"/>
      <c r="AA34" s="116"/>
      <c r="AB34" s="116"/>
      <c r="AC34" s="116"/>
      <c r="AD34" s="137"/>
      <c r="AE34" s="162"/>
      <c r="AH34" s="58" t="str">
        <f>IF(OR(G34="",M34="",R34=""),検索値!$A$4,"")</f>
        <v>※未記入項目があります。</v>
      </c>
    </row>
    <row r="35" spans="2:34" s="57" customFormat="1" ht="5.25" customHeight="1">
      <c r="B35" s="65"/>
      <c r="AE35" s="157"/>
      <c r="AH35" s="58"/>
    </row>
    <row r="36" spans="2:34" s="57" customFormat="1" ht="20.25" customHeight="1">
      <c r="B36" s="72" t="s">
        <v>149</v>
      </c>
      <c r="C36" s="89"/>
      <c r="D36" s="89"/>
      <c r="E36" s="89"/>
      <c r="F36" s="102"/>
      <c r="G36" s="112"/>
      <c r="H36" s="119"/>
      <c r="I36" s="57" t="s">
        <v>31</v>
      </c>
      <c r="J36" s="102"/>
      <c r="K36" s="119"/>
      <c r="L36" s="57" t="s">
        <v>11</v>
      </c>
      <c r="M36" s="102"/>
      <c r="N36" s="119"/>
      <c r="O36" s="57" t="s">
        <v>32</v>
      </c>
      <c r="P36" s="80" t="s">
        <v>159</v>
      </c>
      <c r="Q36" s="80"/>
      <c r="R36" s="102" t="str">
        <f>IFERROR(DATEDIF(判定!$B$39,判定!$D$1,"Y"),"")</f>
        <v/>
      </c>
      <c r="S36" s="119"/>
      <c r="T36" s="57" t="s">
        <v>160</v>
      </c>
      <c r="U36" s="142" t="e">
        <f>DATE(F36,J36,M36)</f>
        <v>#NUM!</v>
      </c>
      <c r="V36" s="146" t="s">
        <v>155</v>
      </c>
      <c r="W36" s="146"/>
      <c r="X36" s="149"/>
      <c r="AE36" s="157"/>
      <c r="AH36" s="58" t="str">
        <f>IF(OR(F36="",J36="",M36="",R36="",X36=""),検索値!$A$4,"")</f>
        <v>※未記入項目があります。</v>
      </c>
    </row>
    <row r="37" spans="2:34" s="57" customFormat="1" ht="20.25" customHeight="1">
      <c r="B37" s="72" t="s">
        <v>162</v>
      </c>
      <c r="C37" s="89"/>
      <c r="D37" s="89"/>
      <c r="E37" s="89"/>
      <c r="G37" s="57" t="s">
        <v>95</v>
      </c>
      <c r="J37" s="57" t="s">
        <v>163</v>
      </c>
      <c r="L37" s="57" t="s">
        <v>161</v>
      </c>
      <c r="N37" s="120"/>
      <c r="O37" s="120"/>
      <c r="P37" s="120"/>
      <c r="Q37" s="120"/>
      <c r="R37" s="120"/>
      <c r="S37" s="120"/>
      <c r="T37" s="120"/>
      <c r="U37" s="120"/>
      <c r="V37" s="120"/>
      <c r="W37" s="120"/>
      <c r="X37" s="120"/>
      <c r="Y37" s="120"/>
      <c r="Z37" s="120"/>
      <c r="AA37" s="120"/>
      <c r="AB37" s="120"/>
      <c r="AC37" s="120"/>
      <c r="AD37" s="120"/>
      <c r="AE37" s="164" t="s">
        <v>35</v>
      </c>
      <c r="AH37" s="58" t="str">
        <f>IF(AND(判定!$B$41=FALSE,判定!$C$41=FALSE),検索値!$A$3,IF(AND(判定!$C$41=TRUE,N37=""),検索値!$A$4,""))</f>
        <v>※チェックを入れてください。</v>
      </c>
    </row>
    <row r="38" spans="2:34" s="57" customFormat="1" ht="5.25" customHeight="1">
      <c r="B38" s="65"/>
      <c r="AE38" s="157"/>
      <c r="AH38" s="169"/>
    </row>
    <row r="39" spans="2:34" s="57" customFormat="1" ht="20.25" customHeight="1">
      <c r="B39" s="65" t="s">
        <v>146</v>
      </c>
      <c r="L39" s="57" t="s">
        <v>144</v>
      </c>
      <c r="P39" s="57" t="s">
        <v>254</v>
      </c>
      <c r="AE39" s="157"/>
      <c r="AH39" s="58" t="str">
        <f>IF(AND(判定!$B$42=FALSE,判定!$C$42=FALSE),検索値!$A$3,IF(AND(判定!$B$42=TRUE,判定!$C$42=TRUE),検索値!$A$6,""))</f>
        <v>※チェックを入れてください。</v>
      </c>
    </row>
    <row r="40" spans="2:34" s="57" customFormat="1" ht="20.25" customHeight="1">
      <c r="B40" s="65" t="s">
        <v>164</v>
      </c>
      <c r="L40" s="57" t="s">
        <v>46</v>
      </c>
      <c r="Q40" s="57" t="s">
        <v>157</v>
      </c>
      <c r="AE40" s="157"/>
      <c r="AH40" s="58" t="str">
        <f>IF(AND(判定!$B$43=FALSE,判定!$C$43=FALSE),検索値!$A$3,IF(AND(判定!$B$43=TRUE,判定!$C$43=TRUE),検索値!$A$6,""))</f>
        <v>※チェックを入れてください。</v>
      </c>
    </row>
    <row r="41" spans="2:34" s="57" customFormat="1" ht="20.25" customHeight="1">
      <c r="B41" s="72" t="str">
        <v>体験回数</v>
      </c>
      <c r="C41" s="89"/>
      <c r="D41" s="89"/>
      <c r="E41" s="89"/>
      <c r="G41" s="57" t="s">
        <v>166</v>
      </c>
      <c r="K41" s="57" t="s">
        <v>167</v>
      </c>
      <c r="O41" s="130"/>
      <c r="P41" s="134"/>
      <c r="Q41" s="57" t="s">
        <v>168</v>
      </c>
      <c r="AE41" s="157"/>
      <c r="AH41" s="58" t="str">
        <f>IF(AND(判定!$B$44=FALSE,判定!$C$44=FALSE),検索値!$A$3,IF(AND(判定!$C$44=TRUE,O41=""),検索値!$A$4,""))</f>
        <v>※チェックを入れてください。</v>
      </c>
    </row>
    <row r="42" spans="2:34" s="57" customFormat="1" ht="20.25" customHeight="1">
      <c r="B42" s="64" t="s">
        <v>148</v>
      </c>
      <c r="C42" s="80"/>
      <c r="D42" s="80"/>
      <c r="E42" s="80"/>
      <c r="F42" s="110" t="s">
        <v>249</v>
      </c>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57"/>
      <c r="AH42" s="169"/>
    </row>
    <row r="43" spans="2:34" s="57" customFormat="1" ht="5.25" customHeight="1">
      <c r="B43" s="64"/>
      <c r="C43" s="86"/>
      <c r="D43" s="86"/>
      <c r="E43" s="86"/>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57"/>
      <c r="AH43" s="58"/>
    </row>
    <row r="44" spans="2:34" s="57" customFormat="1" ht="20.25" customHeight="1">
      <c r="B44" s="64"/>
      <c r="C44" s="87"/>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152"/>
      <c r="AE44" s="157"/>
      <c r="AH44" s="58"/>
    </row>
    <row r="45" spans="2:34" s="57" customFormat="1" ht="20.25" customHeight="1">
      <c r="B45" s="64"/>
      <c r="C45" s="97"/>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54"/>
      <c r="AE45" s="157"/>
      <c r="AH45" s="58"/>
    </row>
    <row r="46" spans="2:34" s="57" customFormat="1" ht="20.25" customHeight="1">
      <c r="B46" s="65"/>
      <c r="C46" s="88"/>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153"/>
      <c r="AE46" s="157"/>
      <c r="AH46" s="58"/>
    </row>
    <row r="47" spans="2:34" s="57" customFormat="1" ht="10.5" customHeight="1">
      <c r="B47" s="77"/>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163"/>
      <c r="AH47" s="58"/>
    </row>
    <row r="48" spans="2:34" ht="5.25" customHeight="1"/>
    <row r="49" spans="2:34" ht="20.25" customHeight="1">
      <c r="B49" s="60" t="s">
        <v>98</v>
      </c>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row>
    <row r="50" spans="2:34" ht="20.25" customHeight="1">
      <c r="B50" s="61" t="s">
        <v>208</v>
      </c>
      <c r="C50" s="78"/>
      <c r="D50" s="78"/>
      <c r="E50" s="78"/>
      <c r="F50" s="78"/>
      <c r="G50" s="78"/>
      <c r="H50" s="78"/>
      <c r="I50" s="78"/>
      <c r="J50" s="78"/>
      <c r="K50" s="78"/>
      <c r="L50" s="78"/>
      <c r="M50" s="78"/>
      <c r="N50" s="78"/>
      <c r="O50" s="78"/>
      <c r="P50" s="78"/>
      <c r="Q50" s="78"/>
      <c r="R50" s="78"/>
      <c r="S50" s="78"/>
      <c r="T50" s="78"/>
      <c r="U50" s="78"/>
      <c r="V50" s="146"/>
      <c r="W50" s="146"/>
      <c r="X50" s="146"/>
      <c r="Y50" s="91"/>
      <c r="Z50" s="146"/>
      <c r="AA50" s="146"/>
      <c r="AB50" s="91"/>
      <c r="AC50" s="146"/>
      <c r="AD50" s="146"/>
      <c r="AE50" s="91"/>
    </row>
    <row r="51" spans="2:34" ht="20.25" customHeight="1">
      <c r="B51" s="62" t="str">
        <v>体験者情報５</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155"/>
    </row>
    <row r="52" spans="2:34" ht="10.5" customHeight="1">
      <c r="B52" s="74"/>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160"/>
    </row>
    <row r="53" spans="2:34" ht="10.5" customHeight="1">
      <c r="B53" s="75" t="s">
        <v>75</v>
      </c>
      <c r="C53" s="93"/>
      <c r="D53" s="93"/>
      <c r="E53" s="93"/>
      <c r="F53" s="108"/>
      <c r="G53" s="117"/>
      <c r="H53" s="117"/>
      <c r="I53" s="117"/>
      <c r="J53" s="117"/>
      <c r="K53" s="117"/>
      <c r="L53" s="117"/>
      <c r="M53" s="126"/>
      <c r="N53" s="128"/>
      <c r="O53" s="128"/>
      <c r="P53" s="128"/>
      <c r="Q53" s="128"/>
      <c r="R53" s="59"/>
      <c r="S53" s="59"/>
      <c r="T53" s="59"/>
      <c r="U53" s="59"/>
      <c r="V53" s="59"/>
      <c r="W53" s="59"/>
      <c r="X53" s="59"/>
      <c r="Y53" s="59"/>
      <c r="Z53" s="59"/>
      <c r="AA53" s="59"/>
      <c r="AB53" s="59"/>
      <c r="AC53" s="59"/>
      <c r="AD53" s="59"/>
      <c r="AE53" s="161"/>
      <c r="AH53" s="58" t="str">
        <f>IF(F53="",検索値!$A$4,"")</f>
        <v>※未記入項目があります。</v>
      </c>
    </row>
    <row r="54" spans="2:34" ht="5.25" customHeight="1">
      <c r="B54" s="76"/>
      <c r="C54" s="94"/>
      <c r="D54" s="94"/>
      <c r="E54" s="94"/>
      <c r="F54" s="94"/>
      <c r="G54" s="94"/>
      <c r="H54" s="94"/>
      <c r="I54" s="94"/>
      <c r="J54" s="94"/>
      <c r="K54" s="94"/>
      <c r="L54" s="94"/>
      <c r="M54" s="94"/>
      <c r="N54" s="94"/>
      <c r="AE54" s="157"/>
    </row>
    <row r="55" spans="2:34" ht="20.25" customHeight="1">
      <c r="B55" s="72" t="s">
        <v>51</v>
      </c>
      <c r="C55" s="89"/>
      <c r="D55" s="89"/>
      <c r="E55" s="89"/>
      <c r="F55" s="109"/>
      <c r="G55" s="118"/>
      <c r="H55" s="118"/>
      <c r="I55" s="118"/>
      <c r="J55" s="118"/>
      <c r="K55" s="118"/>
      <c r="L55" s="118"/>
      <c r="M55" s="127"/>
      <c r="N55" s="82" t="s">
        <v>80</v>
      </c>
      <c r="R55" s="83"/>
      <c r="S55" s="89" t="s">
        <v>77</v>
      </c>
      <c r="T55" s="89"/>
      <c r="U55" s="89"/>
      <c r="V55" s="89"/>
      <c r="W55" s="105" t="s">
        <v>55</v>
      </c>
      <c r="X55" s="114"/>
      <c r="Y55" s="114"/>
      <c r="Z55" s="114"/>
      <c r="AA55" s="114"/>
      <c r="AB55" s="114"/>
      <c r="AC55" s="114"/>
      <c r="AD55" s="121"/>
      <c r="AE55" s="157"/>
      <c r="AH55" s="58" t="str">
        <f>IF(OR(F55="",W55=""),検索値!$A$4,"")</f>
        <v>※未記入項目があります。</v>
      </c>
    </row>
    <row r="56" spans="2:34" ht="5.25" customHeight="1">
      <c r="B56" s="65"/>
      <c r="AE56" s="157"/>
    </row>
    <row r="57" spans="2:34" ht="20.25" customHeight="1">
      <c r="B57" s="72" t="s">
        <v>7</v>
      </c>
      <c r="C57" s="89"/>
      <c r="D57" s="89"/>
      <c r="E57" s="89"/>
      <c r="F57" s="107"/>
      <c r="G57" s="116"/>
      <c r="H57" s="116"/>
      <c r="I57" s="116"/>
      <c r="J57" s="116"/>
      <c r="K57" s="116"/>
      <c r="L57" s="116"/>
      <c r="M57" s="116"/>
      <c r="N57" s="116"/>
      <c r="O57" s="116"/>
      <c r="P57" s="116"/>
      <c r="Q57" s="137"/>
      <c r="R57" s="86"/>
      <c r="S57" s="89" t="s">
        <v>76</v>
      </c>
      <c r="T57" s="89"/>
      <c r="U57" s="89"/>
      <c r="V57" s="89"/>
      <c r="W57" s="105" t="s">
        <v>55</v>
      </c>
      <c r="X57" s="114"/>
      <c r="Y57" s="114"/>
      <c r="Z57" s="114"/>
      <c r="AA57" s="114"/>
      <c r="AB57" s="114"/>
      <c r="AC57" s="114"/>
      <c r="AD57" s="121"/>
      <c r="AE57" s="157"/>
      <c r="AH57" s="58" t="str">
        <f>IF(OR(F57="",W57=""),検索値!$A$4,"")</f>
        <v>※未記入項目があります。</v>
      </c>
    </row>
    <row r="58" spans="2:34" ht="5.25" customHeight="1">
      <c r="B58" s="72"/>
      <c r="C58" s="95"/>
      <c r="D58" s="95"/>
      <c r="E58" s="95"/>
      <c r="F58" s="95"/>
      <c r="G58" s="95"/>
      <c r="H58" s="95"/>
      <c r="I58" s="95"/>
      <c r="J58" s="95"/>
      <c r="K58" s="95"/>
      <c r="L58" s="95"/>
      <c r="M58" s="95"/>
      <c r="N58" s="95"/>
      <c r="O58" s="86"/>
      <c r="P58" s="86"/>
      <c r="Q58" s="86"/>
      <c r="R58" s="86"/>
      <c r="S58" s="86"/>
      <c r="T58" s="86"/>
      <c r="U58" s="86"/>
      <c r="V58" s="86"/>
      <c r="W58" s="86"/>
      <c r="X58" s="86"/>
      <c r="Y58" s="86"/>
      <c r="Z58" s="86"/>
      <c r="AE58" s="157"/>
    </row>
    <row r="59" spans="2:34" ht="20.25" customHeight="1">
      <c r="B59" s="72" t="s">
        <v>78</v>
      </c>
      <c r="C59" s="89"/>
      <c r="D59" s="89"/>
      <c r="E59" s="89"/>
      <c r="F59" s="82" t="s">
        <v>52</v>
      </c>
      <c r="G59" s="105" t="s">
        <v>169</v>
      </c>
      <c r="H59" s="114"/>
      <c r="I59" s="114"/>
      <c r="J59" s="114"/>
      <c r="K59" s="121"/>
      <c r="L59" s="91"/>
      <c r="M59" s="125"/>
      <c r="N59" s="129"/>
      <c r="O59" s="129"/>
      <c r="P59" s="133"/>
      <c r="Q59" s="138" t="s">
        <v>13</v>
      </c>
      <c r="R59" s="107"/>
      <c r="S59" s="116"/>
      <c r="T59" s="116"/>
      <c r="U59" s="116"/>
      <c r="V59" s="116"/>
      <c r="W59" s="116"/>
      <c r="X59" s="116"/>
      <c r="Y59" s="116"/>
      <c r="Z59" s="116"/>
      <c r="AA59" s="116"/>
      <c r="AB59" s="116"/>
      <c r="AC59" s="116"/>
      <c r="AD59" s="137"/>
      <c r="AE59" s="162"/>
      <c r="AH59" s="58" t="str">
        <f>IF(OR(G59="",M59="",R59=""),検索値!$A$4,"")</f>
        <v>※未記入項目があります。</v>
      </c>
    </row>
    <row r="60" spans="2:34" ht="5.25" customHeight="1">
      <c r="B60" s="65"/>
      <c r="AE60" s="157"/>
    </row>
    <row r="61" spans="2:34" ht="20.25" customHeight="1">
      <c r="B61" s="72" t="s">
        <v>149</v>
      </c>
      <c r="C61" s="89"/>
      <c r="D61" s="89"/>
      <c r="E61" s="89"/>
      <c r="F61" s="102"/>
      <c r="G61" s="112"/>
      <c r="H61" s="119"/>
      <c r="I61" s="57" t="s">
        <v>31</v>
      </c>
      <c r="J61" s="102"/>
      <c r="K61" s="119"/>
      <c r="L61" s="57" t="s">
        <v>11</v>
      </c>
      <c r="M61" s="102"/>
      <c r="N61" s="119"/>
      <c r="O61" s="57" t="s">
        <v>32</v>
      </c>
      <c r="P61" s="80" t="s">
        <v>159</v>
      </c>
      <c r="Q61" s="80"/>
      <c r="R61" s="102" t="str">
        <f>IFERROR(DATEDIF(判定!$B$47,判定!$D$1,"Y"),"")</f>
        <v/>
      </c>
      <c r="S61" s="119"/>
      <c r="T61" s="57" t="s">
        <v>160</v>
      </c>
      <c r="U61" s="142" t="e">
        <f>DATE(F61,J61,M61)</f>
        <v>#NUM!</v>
      </c>
      <c r="V61" s="146" t="s">
        <v>155</v>
      </c>
      <c r="W61" s="146"/>
      <c r="X61" s="149"/>
      <c r="AE61" s="157"/>
      <c r="AH61" s="58" t="str">
        <f>IF(OR(F61="",J61="",M61="",R61="",X61="",),検索値!$A$4,"")</f>
        <v>※未記入項目があります。</v>
      </c>
    </row>
    <row r="62" spans="2:34" ht="20.25" customHeight="1">
      <c r="B62" s="72" t="s">
        <v>162</v>
      </c>
      <c r="C62" s="89"/>
      <c r="D62" s="89"/>
      <c r="E62" s="89"/>
      <c r="G62" s="57" t="s">
        <v>95</v>
      </c>
      <c r="J62" s="57" t="s">
        <v>163</v>
      </c>
      <c r="L62" s="57" t="s">
        <v>161</v>
      </c>
      <c r="N62" s="120"/>
      <c r="O62" s="120"/>
      <c r="P62" s="120"/>
      <c r="Q62" s="120"/>
      <c r="R62" s="120"/>
      <c r="S62" s="120"/>
      <c r="T62" s="120"/>
      <c r="U62" s="120"/>
      <c r="V62" s="120"/>
      <c r="W62" s="120"/>
      <c r="X62" s="120"/>
      <c r="Y62" s="120"/>
      <c r="Z62" s="120"/>
      <c r="AA62" s="120"/>
      <c r="AB62" s="120"/>
      <c r="AC62" s="120"/>
      <c r="AD62" s="120"/>
      <c r="AE62" s="164" t="s">
        <v>35</v>
      </c>
      <c r="AH62" s="58" t="str">
        <f>IF(AND(判定!$B$49=FALSE,判定!$C$49=FALSE),検索値!$A$3,IF(AND(判定!$C$49=TRUE,N62=""),検索値!$A$4,IF(AND(判定!$B$49=TRUE,判定!$C$49=TRUE),検索値!$A$7,"")))</f>
        <v>※チェックを入れてください。</v>
      </c>
    </row>
    <row r="63" spans="2:34" ht="5.25" customHeight="1">
      <c r="B63" s="65"/>
      <c r="AE63" s="157"/>
    </row>
    <row r="64" spans="2:34" ht="20.25" customHeight="1">
      <c r="B64" s="65" t="s">
        <v>146</v>
      </c>
      <c r="L64" s="57" t="s">
        <v>144</v>
      </c>
      <c r="P64" s="57" t="s">
        <v>254</v>
      </c>
      <c r="AE64" s="157"/>
      <c r="AH64" s="58" t="str">
        <f>IF(AND(判定!$B$50=FALSE,判定!$C$50=FALSE),検索値!$A$3,IF(AND(判定!$B$50=TRUE,判定!$C$50=TRUE),検索値!$A$6,""))</f>
        <v>※チェックを入れてください。</v>
      </c>
    </row>
    <row r="65" spans="2:34" ht="20.25" customHeight="1">
      <c r="B65" s="65" t="s">
        <v>164</v>
      </c>
      <c r="L65" s="57" t="s">
        <v>46</v>
      </c>
      <c r="Q65" s="57" t="s">
        <v>157</v>
      </c>
      <c r="AE65" s="157"/>
      <c r="AH65" s="58" t="str">
        <f>IF(AND(判定!$B$51=FALSE,判定!$C$51=FALSE),検索値!$A$3,IF(AND(判定!$B$51=TRUE,判定!$C$51=TRUE),検索値!$A$6,""))</f>
        <v>※チェックを入れてください。</v>
      </c>
    </row>
    <row r="66" spans="2:34" ht="20.25" customHeight="1">
      <c r="B66" s="72" t="str">
        <v>体験回数</v>
      </c>
      <c r="C66" s="89"/>
      <c r="D66" s="89"/>
      <c r="E66" s="89"/>
      <c r="G66" s="57" t="s">
        <v>166</v>
      </c>
      <c r="K66" s="57" t="s">
        <v>167</v>
      </c>
      <c r="O66" s="130"/>
      <c r="P66" s="134"/>
      <c r="Q66" s="57" t="s">
        <v>168</v>
      </c>
      <c r="AE66" s="157"/>
      <c r="AH66" s="58" t="str">
        <f>IF(AND(判定!$B$52=FALSE,判定!$C$52=FALSE),検索値!$A$3,IF(AND(判定!$C$52=TRUE,O66=""),検索値!$A$4,""))</f>
        <v>※チェックを入れてください。</v>
      </c>
    </row>
    <row r="67" spans="2:34" ht="20.25" customHeight="1">
      <c r="B67" s="64" t="s">
        <v>148</v>
      </c>
      <c r="C67" s="80"/>
      <c r="D67" s="80"/>
      <c r="E67" s="80"/>
      <c r="F67" s="110" t="s">
        <v>249</v>
      </c>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57"/>
    </row>
    <row r="68" spans="2:34" ht="5.25" customHeight="1">
      <c r="B68" s="64"/>
      <c r="C68" s="86"/>
      <c r="D68" s="86"/>
      <c r="E68" s="86"/>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57"/>
    </row>
    <row r="69" spans="2:34" ht="20.25" customHeight="1">
      <c r="B69" s="64"/>
      <c r="C69" s="87"/>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152"/>
      <c r="AE69" s="157"/>
    </row>
    <row r="70" spans="2:34" ht="20.25" customHeight="1">
      <c r="B70" s="64"/>
      <c r="C70" s="97"/>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54"/>
      <c r="AE70" s="157"/>
    </row>
    <row r="71" spans="2:34" ht="20.25" customHeight="1">
      <c r="B71" s="65"/>
      <c r="C71" s="88"/>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153"/>
      <c r="AE71" s="157"/>
    </row>
    <row r="72" spans="2:34" ht="10.5" customHeight="1">
      <c r="B72" s="77"/>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163"/>
    </row>
    <row r="73" spans="2:34" ht="20.25" customHeight="1">
      <c r="B73" s="62" t="str">
        <v>体験者情報６</v>
      </c>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155"/>
    </row>
    <row r="74" spans="2:34" ht="10.5" customHeight="1">
      <c r="B74" s="74"/>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160"/>
    </row>
    <row r="75" spans="2:34" ht="10.5" customHeight="1">
      <c r="B75" s="75" t="s">
        <v>75</v>
      </c>
      <c r="C75" s="93"/>
      <c r="D75" s="93"/>
      <c r="E75" s="93"/>
      <c r="F75" s="108"/>
      <c r="G75" s="117"/>
      <c r="H75" s="117"/>
      <c r="I75" s="117"/>
      <c r="J75" s="117"/>
      <c r="K75" s="117"/>
      <c r="L75" s="117"/>
      <c r="M75" s="126"/>
      <c r="N75" s="128"/>
      <c r="O75" s="128"/>
      <c r="P75" s="128"/>
      <c r="Q75" s="128"/>
      <c r="R75" s="59"/>
      <c r="S75" s="59"/>
      <c r="T75" s="59"/>
      <c r="U75" s="59"/>
      <c r="V75" s="59"/>
      <c r="W75" s="59"/>
      <c r="X75" s="59"/>
      <c r="Y75" s="59"/>
      <c r="Z75" s="59"/>
      <c r="AA75" s="59"/>
      <c r="AB75" s="59"/>
      <c r="AC75" s="59"/>
      <c r="AD75" s="59"/>
      <c r="AE75" s="161"/>
      <c r="AH75" s="58" t="str">
        <f>IF(F75="",検索値!$A$4,"")</f>
        <v>※未記入項目があります。</v>
      </c>
    </row>
    <row r="76" spans="2:34" ht="5.25" customHeight="1">
      <c r="B76" s="76"/>
      <c r="C76" s="94"/>
      <c r="D76" s="94"/>
      <c r="E76" s="94"/>
      <c r="F76" s="94"/>
      <c r="G76" s="94"/>
      <c r="H76" s="94"/>
      <c r="I76" s="94"/>
      <c r="J76" s="94"/>
      <c r="K76" s="94"/>
      <c r="L76" s="94"/>
      <c r="M76" s="94"/>
      <c r="N76" s="94"/>
      <c r="AE76" s="157"/>
    </row>
    <row r="77" spans="2:34" ht="20.25" customHeight="1">
      <c r="B77" s="72" t="s">
        <v>51</v>
      </c>
      <c r="C77" s="89"/>
      <c r="D77" s="89"/>
      <c r="E77" s="89"/>
      <c r="F77" s="109"/>
      <c r="G77" s="118"/>
      <c r="H77" s="118"/>
      <c r="I77" s="118"/>
      <c r="J77" s="118"/>
      <c r="K77" s="118"/>
      <c r="L77" s="118"/>
      <c r="M77" s="127"/>
      <c r="N77" s="82" t="s">
        <v>80</v>
      </c>
      <c r="R77" s="83"/>
      <c r="S77" s="89" t="s">
        <v>77</v>
      </c>
      <c r="T77" s="89"/>
      <c r="U77" s="89"/>
      <c r="V77" s="89"/>
      <c r="W77" s="105" t="s">
        <v>55</v>
      </c>
      <c r="X77" s="114"/>
      <c r="Y77" s="114"/>
      <c r="Z77" s="114"/>
      <c r="AA77" s="114"/>
      <c r="AB77" s="114"/>
      <c r="AC77" s="114"/>
      <c r="AD77" s="121"/>
      <c r="AE77" s="157"/>
      <c r="AH77" s="58" t="str">
        <f>IF(OR(F77="",W77=""),検索値!$A$4,"")</f>
        <v>※未記入項目があります。</v>
      </c>
    </row>
    <row r="78" spans="2:34" ht="5.25" customHeight="1">
      <c r="B78" s="65"/>
      <c r="AE78" s="157"/>
    </row>
    <row r="79" spans="2:34" ht="20.25" customHeight="1">
      <c r="B79" s="72" t="s">
        <v>7</v>
      </c>
      <c r="C79" s="89"/>
      <c r="D79" s="89"/>
      <c r="E79" s="89"/>
      <c r="F79" s="107"/>
      <c r="G79" s="116"/>
      <c r="H79" s="116"/>
      <c r="I79" s="116"/>
      <c r="J79" s="116"/>
      <c r="K79" s="116"/>
      <c r="L79" s="116"/>
      <c r="M79" s="116"/>
      <c r="N79" s="116"/>
      <c r="O79" s="116"/>
      <c r="P79" s="116"/>
      <c r="Q79" s="137"/>
      <c r="R79" s="86"/>
      <c r="S79" s="89" t="s">
        <v>76</v>
      </c>
      <c r="T79" s="89"/>
      <c r="U79" s="89"/>
      <c r="V79" s="89"/>
      <c r="W79" s="105" t="s">
        <v>55</v>
      </c>
      <c r="X79" s="114"/>
      <c r="Y79" s="114"/>
      <c r="Z79" s="114"/>
      <c r="AA79" s="114"/>
      <c r="AB79" s="114"/>
      <c r="AC79" s="114"/>
      <c r="AD79" s="121"/>
      <c r="AE79" s="157"/>
      <c r="AH79" s="58" t="str">
        <f>IF(OR(F79="",W79=""),検索値!$A$4,"")</f>
        <v>※未記入項目があります。</v>
      </c>
    </row>
    <row r="80" spans="2:34" ht="5.25" customHeight="1">
      <c r="B80" s="72"/>
      <c r="C80" s="95"/>
      <c r="D80" s="95"/>
      <c r="E80" s="95"/>
      <c r="F80" s="95"/>
      <c r="G80" s="95"/>
      <c r="H80" s="95"/>
      <c r="I80" s="95"/>
      <c r="J80" s="95"/>
      <c r="K80" s="95"/>
      <c r="L80" s="95"/>
      <c r="M80" s="95"/>
      <c r="N80" s="95"/>
      <c r="O80" s="86"/>
      <c r="P80" s="86"/>
      <c r="Q80" s="86"/>
      <c r="R80" s="86"/>
      <c r="S80" s="86"/>
      <c r="T80" s="86"/>
      <c r="U80" s="86"/>
      <c r="V80" s="86"/>
      <c r="W80" s="86"/>
      <c r="X80" s="86"/>
      <c r="Y80" s="86"/>
      <c r="Z80" s="86"/>
      <c r="AE80" s="157"/>
    </row>
    <row r="81" spans="2:39" ht="20.25" customHeight="1">
      <c r="B81" s="72" t="s">
        <v>78</v>
      </c>
      <c r="C81" s="89"/>
      <c r="D81" s="89"/>
      <c r="E81" s="89"/>
      <c r="F81" s="82" t="s">
        <v>52</v>
      </c>
      <c r="G81" s="105" t="s">
        <v>169</v>
      </c>
      <c r="H81" s="114"/>
      <c r="I81" s="114"/>
      <c r="J81" s="114"/>
      <c r="K81" s="121"/>
      <c r="L81" s="91"/>
      <c r="M81" s="125"/>
      <c r="N81" s="129"/>
      <c r="O81" s="129"/>
      <c r="P81" s="133"/>
      <c r="Q81" s="138" t="s">
        <v>13</v>
      </c>
      <c r="R81" s="107"/>
      <c r="S81" s="116"/>
      <c r="T81" s="116"/>
      <c r="U81" s="116"/>
      <c r="V81" s="116"/>
      <c r="W81" s="116"/>
      <c r="X81" s="116"/>
      <c r="Y81" s="116"/>
      <c r="Z81" s="116"/>
      <c r="AA81" s="116"/>
      <c r="AB81" s="116"/>
      <c r="AC81" s="116"/>
      <c r="AD81" s="137"/>
      <c r="AE81" s="162"/>
      <c r="AH81" s="58" t="str">
        <f>IF(OR(G81="",M81="",R81=""),検索値!$A$4,"")</f>
        <v>※未記入項目があります。</v>
      </c>
    </row>
    <row r="82" spans="2:39" ht="5.25" customHeight="1">
      <c r="B82" s="65"/>
      <c r="AE82" s="157"/>
    </row>
    <row r="83" spans="2:39" ht="20.25" customHeight="1">
      <c r="B83" s="72" t="s">
        <v>149</v>
      </c>
      <c r="C83" s="89"/>
      <c r="D83" s="89"/>
      <c r="E83" s="89"/>
      <c r="F83" s="102"/>
      <c r="G83" s="112"/>
      <c r="H83" s="119"/>
      <c r="I83" s="57" t="s">
        <v>31</v>
      </c>
      <c r="J83" s="102"/>
      <c r="K83" s="119"/>
      <c r="L83" s="57" t="s">
        <v>11</v>
      </c>
      <c r="M83" s="102"/>
      <c r="N83" s="119"/>
      <c r="O83" s="57" t="s">
        <v>32</v>
      </c>
      <c r="P83" s="80" t="s">
        <v>159</v>
      </c>
      <c r="Q83" s="80"/>
      <c r="R83" s="102" t="str">
        <f>IFERROR(DATEDIF(判定!$B$55,判定!$D$1,"Y"),"")</f>
        <v/>
      </c>
      <c r="S83" s="119"/>
      <c r="T83" s="57" t="s">
        <v>160</v>
      </c>
      <c r="U83" s="142" t="e">
        <f>DATE(F83,J83,M83)</f>
        <v>#NUM!</v>
      </c>
      <c r="V83" s="146" t="s">
        <v>155</v>
      </c>
      <c r="W83" s="146"/>
      <c r="X83" s="149"/>
      <c r="AE83" s="157"/>
      <c r="AH83" s="58" t="str">
        <f>IF(OR(F83="",J83="",M83="",R83="",X83=""),検索値!$A$4,"")</f>
        <v>※未記入項目があります。</v>
      </c>
    </row>
    <row r="84" spans="2:39" ht="20.25" customHeight="1">
      <c r="B84" s="72" t="s">
        <v>162</v>
      </c>
      <c r="C84" s="89"/>
      <c r="D84" s="89"/>
      <c r="E84" s="89"/>
      <c r="G84" s="57" t="s">
        <v>95</v>
      </c>
      <c r="J84" s="57" t="s">
        <v>163</v>
      </c>
      <c r="L84" s="57" t="s">
        <v>161</v>
      </c>
      <c r="N84" s="120"/>
      <c r="O84" s="120"/>
      <c r="P84" s="120"/>
      <c r="Q84" s="120"/>
      <c r="R84" s="120"/>
      <c r="S84" s="120"/>
      <c r="T84" s="120"/>
      <c r="U84" s="120"/>
      <c r="V84" s="120"/>
      <c r="W84" s="120"/>
      <c r="X84" s="120"/>
      <c r="Y84" s="120"/>
      <c r="Z84" s="120"/>
      <c r="AA84" s="120"/>
      <c r="AB84" s="120"/>
      <c r="AC84" s="120"/>
      <c r="AD84" s="120"/>
      <c r="AE84" s="164" t="s">
        <v>35</v>
      </c>
      <c r="AH84" s="58" t="str">
        <f>IF(AND(判定!$B$57=FALSE,判定!$C$57=FALSE),検索値!$A$3,IF(AND(判定!$C$57=TRUE,N84=""),検索値!$A$4,""))</f>
        <v>※チェックを入れてください。</v>
      </c>
    </row>
    <row r="85" spans="2:39" ht="5.25" customHeight="1">
      <c r="B85" s="65"/>
      <c r="AE85" s="157"/>
      <c r="AH85" s="169"/>
      <c r="AI85" s="91"/>
      <c r="AJ85" s="91"/>
      <c r="AK85" s="91"/>
      <c r="AL85" s="91"/>
      <c r="AM85" s="91"/>
    </row>
    <row r="86" spans="2:39" ht="20.25" customHeight="1">
      <c r="B86" s="65" t="s">
        <v>146</v>
      </c>
      <c r="L86" s="57" t="s">
        <v>144</v>
      </c>
      <c r="P86" s="57" t="s">
        <v>254</v>
      </c>
      <c r="AE86" s="157"/>
      <c r="AH86" s="58" t="str">
        <f>IF(AND(判定!$B$58=FALSE,判定!$C$58=FALSE),検索値!$A$3,IF(AND(判定!$B$58=TRUE,判定!$C$58=TRUE),検索値!$A$6,""))</f>
        <v>※チェックを入れてください。</v>
      </c>
    </row>
    <row r="87" spans="2:39" ht="20.25" customHeight="1">
      <c r="B87" s="65" t="s">
        <v>164</v>
      </c>
      <c r="L87" s="57" t="s">
        <v>46</v>
      </c>
      <c r="Q87" s="57" t="s">
        <v>157</v>
      </c>
      <c r="AE87" s="157"/>
      <c r="AH87" s="58" t="str">
        <f>IF(AND(判定!$B$59=FALSE,判定!$C$59=FALSE),検索値!$A$3,IF(AND(判定!$B$59=TRUE,判定!$C$59=TRUE),検索値!$A$6,""))</f>
        <v>※チェックを入れてください。</v>
      </c>
    </row>
    <row r="88" spans="2:39" ht="20.25" customHeight="1">
      <c r="B88" s="72" t="str">
        <v>体験回数</v>
      </c>
      <c r="C88" s="89"/>
      <c r="D88" s="89"/>
      <c r="E88" s="89"/>
      <c r="G88" s="57" t="s">
        <v>166</v>
      </c>
      <c r="K88" s="57" t="s">
        <v>167</v>
      </c>
      <c r="O88" s="130"/>
      <c r="P88" s="134"/>
      <c r="Q88" s="57" t="s">
        <v>168</v>
      </c>
      <c r="AE88" s="157"/>
      <c r="AH88" s="58" t="str">
        <f>IF(AND(判定!$B$60=FALSE,判定!$C$60=FALSE),検索値!$A$3,IF(AND(判定!$C$60=TRUE,O88=""),検索値!$A$4,""))</f>
        <v>※チェックを入れてください。</v>
      </c>
    </row>
    <row r="89" spans="2:39" ht="20.25" customHeight="1">
      <c r="B89" s="64" t="s">
        <v>148</v>
      </c>
      <c r="C89" s="80"/>
      <c r="D89" s="80"/>
      <c r="E89" s="80"/>
      <c r="F89" s="110" t="s">
        <v>249</v>
      </c>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57"/>
      <c r="AH89" s="169"/>
      <c r="AI89" s="91"/>
    </row>
    <row r="90" spans="2:39" ht="5.25" customHeight="1">
      <c r="B90" s="64"/>
      <c r="C90" s="86"/>
      <c r="D90" s="86"/>
      <c r="E90" s="86"/>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57"/>
    </row>
    <row r="91" spans="2:39" ht="20.25" customHeight="1">
      <c r="B91" s="64"/>
      <c r="C91" s="87"/>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152"/>
      <c r="AE91" s="157"/>
    </row>
    <row r="92" spans="2:39" ht="20.25" customHeight="1">
      <c r="B92" s="64"/>
      <c r="C92" s="97"/>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54"/>
      <c r="AE92" s="157"/>
    </row>
    <row r="93" spans="2:39" ht="20.25" customHeight="1">
      <c r="B93" s="65"/>
      <c r="C93" s="88"/>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153"/>
      <c r="AE93" s="157"/>
    </row>
    <row r="94" spans="2:39" ht="10.5" customHeight="1">
      <c r="B94" s="77"/>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163"/>
    </row>
    <row r="95" spans="2:39" ht="7.5" customHeight="1"/>
  </sheetData>
  <mergeCells count="120">
    <mergeCell ref="B2:AE2"/>
    <mergeCell ref="V3:X3"/>
    <mergeCell ref="Z3:AA3"/>
    <mergeCell ref="AC3:AD3"/>
    <mergeCell ref="B4:AE4"/>
    <mergeCell ref="B6:E6"/>
    <mergeCell ref="F6:M6"/>
    <mergeCell ref="B8:E8"/>
    <mergeCell ref="F8:M8"/>
    <mergeCell ref="S8:V8"/>
    <mergeCell ref="W8:AD8"/>
    <mergeCell ref="B10:E10"/>
    <mergeCell ref="F10:Q10"/>
    <mergeCell ref="S10:V10"/>
    <mergeCell ref="W10:AD10"/>
    <mergeCell ref="B12:E12"/>
    <mergeCell ref="G12:K12"/>
    <mergeCell ref="M12:P12"/>
    <mergeCell ref="R12:AD12"/>
    <mergeCell ref="B14:E14"/>
    <mergeCell ref="F14:H14"/>
    <mergeCell ref="J14:K14"/>
    <mergeCell ref="M14:N14"/>
    <mergeCell ref="P14:Q14"/>
    <mergeCell ref="R14:S14"/>
    <mergeCell ref="V14:W14"/>
    <mergeCell ref="B15:E15"/>
    <mergeCell ref="N15:AD15"/>
    <mergeCell ref="B19:E19"/>
    <mergeCell ref="O19:P19"/>
    <mergeCell ref="B20:E20"/>
    <mergeCell ref="B26:AE26"/>
    <mergeCell ref="B28:E28"/>
    <mergeCell ref="F28:M28"/>
    <mergeCell ref="B30:E30"/>
    <mergeCell ref="F30:M30"/>
    <mergeCell ref="S30:V30"/>
    <mergeCell ref="W30:AD30"/>
    <mergeCell ref="B32:E32"/>
    <mergeCell ref="F32:Q32"/>
    <mergeCell ref="S32:V32"/>
    <mergeCell ref="W32:AD32"/>
    <mergeCell ref="B34:E34"/>
    <mergeCell ref="G34:K34"/>
    <mergeCell ref="M34:P34"/>
    <mergeCell ref="R34:AD34"/>
    <mergeCell ref="B36:E36"/>
    <mergeCell ref="F36:H36"/>
    <mergeCell ref="J36:K36"/>
    <mergeCell ref="M36:N36"/>
    <mergeCell ref="P36:Q36"/>
    <mergeCell ref="R36:S36"/>
    <mergeCell ref="V36:W36"/>
    <mergeCell ref="B37:E37"/>
    <mergeCell ref="N37:AD37"/>
    <mergeCell ref="B41:E41"/>
    <mergeCell ref="O41:P41"/>
    <mergeCell ref="B42:E42"/>
    <mergeCell ref="B49:AE49"/>
    <mergeCell ref="V50:X50"/>
    <mergeCell ref="Z50:AA50"/>
    <mergeCell ref="AC50:AD50"/>
    <mergeCell ref="B51:AE51"/>
    <mergeCell ref="B53:E53"/>
    <mergeCell ref="F53:M53"/>
    <mergeCell ref="B55:E55"/>
    <mergeCell ref="F55:M55"/>
    <mergeCell ref="S55:V55"/>
    <mergeCell ref="W55:AD55"/>
    <mergeCell ref="B57:E57"/>
    <mergeCell ref="F57:Q57"/>
    <mergeCell ref="S57:V57"/>
    <mergeCell ref="W57:AD57"/>
    <mergeCell ref="B59:E59"/>
    <mergeCell ref="G59:K59"/>
    <mergeCell ref="M59:P59"/>
    <mergeCell ref="R59:AD59"/>
    <mergeCell ref="B61:E61"/>
    <mergeCell ref="F61:H61"/>
    <mergeCell ref="J61:K61"/>
    <mergeCell ref="M61:N61"/>
    <mergeCell ref="P61:Q61"/>
    <mergeCell ref="R61:S61"/>
    <mergeCell ref="V61:W61"/>
    <mergeCell ref="B62:E62"/>
    <mergeCell ref="N62:AD62"/>
    <mergeCell ref="B66:E66"/>
    <mergeCell ref="O66:P66"/>
    <mergeCell ref="B67:E67"/>
    <mergeCell ref="B73:AE73"/>
    <mergeCell ref="B75:E75"/>
    <mergeCell ref="F75:M75"/>
    <mergeCell ref="B77:E77"/>
    <mergeCell ref="F77:M77"/>
    <mergeCell ref="S77:V77"/>
    <mergeCell ref="W77:AD77"/>
    <mergeCell ref="B79:E79"/>
    <mergeCell ref="F79:Q79"/>
    <mergeCell ref="S79:V79"/>
    <mergeCell ref="W79:AD79"/>
    <mergeCell ref="B81:E81"/>
    <mergeCell ref="G81:K81"/>
    <mergeCell ref="M81:P81"/>
    <mergeCell ref="R81:AD81"/>
    <mergeCell ref="B83:E83"/>
    <mergeCell ref="F83:H83"/>
    <mergeCell ref="J83:K83"/>
    <mergeCell ref="M83:N83"/>
    <mergeCell ref="P83:Q83"/>
    <mergeCell ref="R83:S83"/>
    <mergeCell ref="V83:W83"/>
    <mergeCell ref="B84:E84"/>
    <mergeCell ref="N84:AD84"/>
    <mergeCell ref="B88:E88"/>
    <mergeCell ref="O88:P88"/>
    <mergeCell ref="B89:E89"/>
    <mergeCell ref="C22:AD24"/>
    <mergeCell ref="C44:AD46"/>
    <mergeCell ref="C69:AD71"/>
    <mergeCell ref="C91:AD93"/>
  </mergeCells>
  <phoneticPr fontId="1" type="Hiragana"/>
  <conditionalFormatting sqref="N15:AD15">
    <cfRule type="cellIs" dxfId="20" priority="14" operator="notBetween">
      <formula>""</formula>
      <formula>""</formula>
    </cfRule>
  </conditionalFormatting>
  <conditionalFormatting sqref="O19:P19">
    <cfRule type="cellIs" dxfId="19" priority="13" operator="notBetween">
      <formula>""</formula>
      <formula>""</formula>
    </cfRule>
  </conditionalFormatting>
  <conditionalFormatting sqref="C22:AD24">
    <cfRule type="cellIs" dxfId="18" priority="12" operator="notBetween">
      <formula>""</formula>
      <formula>""</formula>
    </cfRule>
  </conditionalFormatting>
  <conditionalFormatting sqref="N37:AD37">
    <cfRule type="cellIs" dxfId="17" priority="11" operator="notBetween">
      <formula>""</formula>
      <formula>""</formula>
    </cfRule>
  </conditionalFormatting>
  <conditionalFormatting sqref="O41:P41">
    <cfRule type="cellIs" dxfId="16" priority="10" operator="notBetween">
      <formula>""</formula>
      <formula>""</formula>
    </cfRule>
  </conditionalFormatting>
  <conditionalFormatting sqref="C44:AD46">
    <cfRule type="cellIs" dxfId="15" priority="9" operator="notBetween">
      <formula>""</formula>
      <formula>""</formula>
    </cfRule>
  </conditionalFormatting>
  <conditionalFormatting sqref="O66:P66">
    <cfRule type="cellIs" dxfId="14" priority="5" operator="notBetween">
      <formula>""</formula>
      <formula>""</formula>
    </cfRule>
  </conditionalFormatting>
  <conditionalFormatting sqref="C69:AD71">
    <cfRule type="cellIs" dxfId="13" priority="8" operator="notBetween">
      <formula>""</formula>
      <formula>""</formula>
    </cfRule>
  </conditionalFormatting>
  <conditionalFormatting sqref="N62:AD62">
    <cfRule type="cellIs" dxfId="12" priority="2" operator="notBetween">
      <formula>""</formula>
      <formula>""</formula>
    </cfRule>
  </conditionalFormatting>
  <conditionalFormatting sqref="O88:P88">
    <cfRule type="cellIs" dxfId="11" priority="3" operator="notBetween">
      <formula>""</formula>
      <formula>""</formula>
    </cfRule>
  </conditionalFormatting>
  <conditionalFormatting sqref="C91:AD93">
    <cfRule type="cellIs" dxfId="10" priority="7" operator="notBetween">
      <formula>""</formula>
      <formula>""</formula>
    </cfRule>
  </conditionalFormatting>
  <conditionalFormatting sqref="N84:AD84">
    <cfRule type="cellIs" dxfId="9" priority="1" operator="notBetween">
      <formula>""</formula>
      <formula>""</formula>
    </cfRule>
  </conditionalFormatting>
  <printOptions horizontalCentered="1"/>
  <pageMargins left="0.70866141732283461" right="0.70866141732283461" top="0.74803149606299213" bottom="0.74803149606299213" header="0.31496062992125984" footer="0.31496062992125984"/>
  <pageSetup paperSize="9" scale="92" fitToWidth="1" fitToHeight="1" orientation="portrait" usePrinterDefaults="1" r:id="rId1"/>
  <rowBreaks count="1" manualBreakCount="1">
    <brk id="47" max="31" man="1"/>
  </rowBreaks>
  <drawing r:id="rId2"/>
  <legacyDrawing r:id="rId3"/>
  <mc:AlternateContent>
    <mc:Choice xmlns:x14="http://schemas.microsoft.com/office/spreadsheetml/2009/9/main" Requires="x14">
      <controls>
        <mc:AlternateContent>
          <mc:Choice Requires="x14">
            <control shapeId="3098" r:id="rId4" name="チェック 85">
              <controlPr defaultSize="0" autoPict="0">
                <anchor moveWithCells="1">
                  <from xmlns:xdr="http://schemas.openxmlformats.org/drawingml/2006/spreadsheetDrawing">
                    <xdr:col>4</xdr:col>
                    <xdr:colOff>171450</xdr:colOff>
                    <xdr:row>14</xdr:row>
                    <xdr:rowOff>8890</xdr:rowOff>
                  </from>
                  <to xmlns:xdr="http://schemas.openxmlformats.org/drawingml/2006/spreadsheetDrawing">
                    <xdr:col>7</xdr:col>
                    <xdr:colOff>104775</xdr:colOff>
                    <xdr:row>14</xdr:row>
                    <xdr:rowOff>248285</xdr:rowOff>
                  </to>
                </anchor>
              </controlPr>
            </control>
          </mc:Choice>
        </mc:AlternateContent>
        <mc:AlternateContent>
          <mc:Choice Requires="x14">
            <control shapeId="3099" r:id="rId5" name="チェック 86">
              <controlPr defaultSize="0" autoPict="0">
                <anchor moveWithCells="1">
                  <from xmlns:xdr="http://schemas.openxmlformats.org/drawingml/2006/spreadsheetDrawing">
                    <xdr:col>7</xdr:col>
                    <xdr:colOff>171450</xdr:colOff>
                    <xdr:row>14</xdr:row>
                    <xdr:rowOff>0</xdr:rowOff>
                  </from>
                  <to xmlns:xdr="http://schemas.openxmlformats.org/drawingml/2006/spreadsheetDrawing">
                    <xdr:col>10</xdr:col>
                    <xdr:colOff>152400</xdr:colOff>
                    <xdr:row>14</xdr:row>
                    <xdr:rowOff>248285</xdr:rowOff>
                  </to>
                </anchor>
              </controlPr>
            </control>
          </mc:Choice>
        </mc:AlternateContent>
        <mc:AlternateContent>
          <mc:Choice Requires="x14">
            <control shapeId="3100" r:id="rId6" name="チェック 87">
              <controlPr defaultSize="0" autoPict="0">
                <anchor moveWithCells="1">
                  <from xmlns:xdr="http://schemas.openxmlformats.org/drawingml/2006/spreadsheetDrawing">
                    <xdr:col>9</xdr:col>
                    <xdr:colOff>171450</xdr:colOff>
                    <xdr:row>16</xdr:row>
                    <xdr:rowOff>38100</xdr:rowOff>
                  </from>
                  <to xmlns:xdr="http://schemas.openxmlformats.org/drawingml/2006/spreadsheetDrawing">
                    <xdr:col>13</xdr:col>
                    <xdr:colOff>85725</xdr:colOff>
                    <xdr:row>16</xdr:row>
                    <xdr:rowOff>248285</xdr:rowOff>
                  </to>
                </anchor>
              </controlPr>
            </control>
          </mc:Choice>
        </mc:AlternateContent>
        <mc:AlternateContent>
          <mc:Choice Requires="x14">
            <control shapeId="3101" r:id="rId7" name="チェック 88">
              <controlPr defaultSize="0" autoPict="0">
                <anchor moveWithCells="1">
                  <from xmlns:xdr="http://schemas.openxmlformats.org/drawingml/2006/spreadsheetDrawing">
                    <xdr:col>9</xdr:col>
                    <xdr:colOff>171450</xdr:colOff>
                    <xdr:row>17</xdr:row>
                    <xdr:rowOff>19050</xdr:rowOff>
                  </from>
                  <to xmlns:xdr="http://schemas.openxmlformats.org/drawingml/2006/spreadsheetDrawing">
                    <xdr:col>14</xdr:col>
                    <xdr:colOff>142875</xdr:colOff>
                    <xdr:row>17</xdr:row>
                    <xdr:rowOff>248285</xdr:rowOff>
                  </to>
                </anchor>
              </controlPr>
            </control>
          </mc:Choice>
        </mc:AlternateContent>
        <mc:AlternateContent>
          <mc:Choice Requires="x14">
            <control shapeId="3102" r:id="rId8" name="チェック 89">
              <controlPr defaultSize="0" autoPict="0">
                <anchor moveWithCells="1">
                  <from xmlns:xdr="http://schemas.openxmlformats.org/drawingml/2006/spreadsheetDrawing">
                    <xdr:col>13</xdr:col>
                    <xdr:colOff>171450</xdr:colOff>
                    <xdr:row>16</xdr:row>
                    <xdr:rowOff>38100</xdr:rowOff>
                  </from>
                  <to xmlns:xdr="http://schemas.openxmlformats.org/drawingml/2006/spreadsheetDrawing">
                    <xdr:col>16</xdr:col>
                    <xdr:colOff>152400</xdr:colOff>
                    <xdr:row>16</xdr:row>
                    <xdr:rowOff>248285</xdr:rowOff>
                  </to>
                </anchor>
              </controlPr>
            </control>
          </mc:Choice>
        </mc:AlternateContent>
        <mc:AlternateContent>
          <mc:Choice Requires="x14">
            <control shapeId="3103" r:id="rId9" name="チェック 90">
              <controlPr defaultSize="0" autoPict="0">
                <anchor moveWithCells="1">
                  <from xmlns:xdr="http://schemas.openxmlformats.org/drawingml/2006/spreadsheetDrawing">
                    <xdr:col>14</xdr:col>
                    <xdr:colOff>171450</xdr:colOff>
                    <xdr:row>17</xdr:row>
                    <xdr:rowOff>27940</xdr:rowOff>
                  </from>
                  <to xmlns:xdr="http://schemas.openxmlformats.org/drawingml/2006/spreadsheetDrawing">
                    <xdr:col>19</xdr:col>
                    <xdr:colOff>19050</xdr:colOff>
                    <xdr:row>17</xdr:row>
                    <xdr:rowOff>248285</xdr:rowOff>
                  </to>
                </anchor>
              </controlPr>
            </control>
          </mc:Choice>
        </mc:AlternateContent>
        <mc:AlternateContent>
          <mc:Choice Requires="x14">
            <control shapeId="3104" r:id="rId10" name="チェック 91">
              <controlPr defaultSize="0" autoPict="0">
                <anchor moveWithCells="1">
                  <from xmlns:xdr="http://schemas.openxmlformats.org/drawingml/2006/spreadsheetDrawing">
                    <xdr:col>4</xdr:col>
                    <xdr:colOff>171450</xdr:colOff>
                    <xdr:row>18</xdr:row>
                    <xdr:rowOff>38100</xdr:rowOff>
                  </from>
                  <to xmlns:xdr="http://schemas.openxmlformats.org/drawingml/2006/spreadsheetDrawing">
                    <xdr:col>8</xdr:col>
                    <xdr:colOff>104775</xdr:colOff>
                    <xdr:row>18</xdr:row>
                    <xdr:rowOff>248285</xdr:rowOff>
                  </to>
                </anchor>
              </controlPr>
            </control>
          </mc:Choice>
        </mc:AlternateContent>
        <mc:AlternateContent>
          <mc:Choice Requires="x14">
            <control shapeId="3105" r:id="rId11" name="チェック 92">
              <controlPr defaultSize="0" autoPict="0">
                <anchor moveWithCells="1">
                  <from xmlns:xdr="http://schemas.openxmlformats.org/drawingml/2006/spreadsheetDrawing">
                    <xdr:col>8</xdr:col>
                    <xdr:colOff>171450</xdr:colOff>
                    <xdr:row>18</xdr:row>
                    <xdr:rowOff>38100</xdr:rowOff>
                  </from>
                  <to xmlns:xdr="http://schemas.openxmlformats.org/drawingml/2006/spreadsheetDrawing">
                    <xdr:col>13</xdr:col>
                    <xdr:colOff>133350</xdr:colOff>
                    <xdr:row>18</xdr:row>
                    <xdr:rowOff>248285</xdr:rowOff>
                  </to>
                </anchor>
              </controlPr>
            </control>
          </mc:Choice>
        </mc:AlternateContent>
        <mc:AlternateContent>
          <mc:Choice Requires="x14">
            <control shapeId="3109" r:id="rId12" name="チェック 116">
              <controlPr defaultSize="0" autoPict="0">
                <anchor moveWithCells="1">
                  <from xmlns:xdr="http://schemas.openxmlformats.org/drawingml/2006/spreadsheetDrawing">
                    <xdr:col>4</xdr:col>
                    <xdr:colOff>171450</xdr:colOff>
                    <xdr:row>36</xdr:row>
                    <xdr:rowOff>8890</xdr:rowOff>
                  </from>
                  <to xmlns:xdr="http://schemas.openxmlformats.org/drawingml/2006/spreadsheetDrawing">
                    <xdr:col>7</xdr:col>
                    <xdr:colOff>104775</xdr:colOff>
                    <xdr:row>36</xdr:row>
                    <xdr:rowOff>248285</xdr:rowOff>
                  </to>
                </anchor>
              </controlPr>
            </control>
          </mc:Choice>
        </mc:AlternateContent>
        <mc:AlternateContent>
          <mc:Choice Requires="x14">
            <control shapeId="3110" r:id="rId13" name="チェック 117">
              <controlPr defaultSize="0" autoPict="0">
                <anchor moveWithCells="1">
                  <from xmlns:xdr="http://schemas.openxmlformats.org/drawingml/2006/spreadsheetDrawing">
                    <xdr:col>7</xdr:col>
                    <xdr:colOff>171450</xdr:colOff>
                    <xdr:row>36</xdr:row>
                    <xdr:rowOff>0</xdr:rowOff>
                  </from>
                  <to xmlns:xdr="http://schemas.openxmlformats.org/drawingml/2006/spreadsheetDrawing">
                    <xdr:col>10</xdr:col>
                    <xdr:colOff>152400</xdr:colOff>
                    <xdr:row>36</xdr:row>
                    <xdr:rowOff>248285</xdr:rowOff>
                  </to>
                </anchor>
              </controlPr>
            </control>
          </mc:Choice>
        </mc:AlternateContent>
        <mc:AlternateContent>
          <mc:Choice Requires="x14">
            <control shapeId="3111" r:id="rId14" name="チェック 118">
              <controlPr defaultSize="0" autoPict="0">
                <anchor moveWithCells="1">
                  <from xmlns:xdr="http://schemas.openxmlformats.org/drawingml/2006/spreadsheetDrawing">
                    <xdr:col>9</xdr:col>
                    <xdr:colOff>171450</xdr:colOff>
                    <xdr:row>38</xdr:row>
                    <xdr:rowOff>38100</xdr:rowOff>
                  </from>
                  <to xmlns:xdr="http://schemas.openxmlformats.org/drawingml/2006/spreadsheetDrawing">
                    <xdr:col>13</xdr:col>
                    <xdr:colOff>85725</xdr:colOff>
                    <xdr:row>38</xdr:row>
                    <xdr:rowOff>248285</xdr:rowOff>
                  </to>
                </anchor>
              </controlPr>
            </control>
          </mc:Choice>
        </mc:AlternateContent>
        <mc:AlternateContent>
          <mc:Choice Requires="x14">
            <control shapeId="3112" r:id="rId15" name="チェック 119">
              <controlPr defaultSize="0" autoPict="0">
                <anchor moveWithCells="1">
                  <from xmlns:xdr="http://schemas.openxmlformats.org/drawingml/2006/spreadsheetDrawing">
                    <xdr:col>9</xdr:col>
                    <xdr:colOff>171450</xdr:colOff>
                    <xdr:row>39</xdr:row>
                    <xdr:rowOff>19050</xdr:rowOff>
                  </from>
                  <to xmlns:xdr="http://schemas.openxmlformats.org/drawingml/2006/spreadsheetDrawing">
                    <xdr:col>14</xdr:col>
                    <xdr:colOff>142875</xdr:colOff>
                    <xdr:row>39</xdr:row>
                    <xdr:rowOff>248285</xdr:rowOff>
                  </to>
                </anchor>
              </controlPr>
            </control>
          </mc:Choice>
        </mc:AlternateContent>
        <mc:AlternateContent>
          <mc:Choice Requires="x14">
            <control shapeId="3113" r:id="rId16" name="チェック 120">
              <controlPr defaultSize="0" autoPict="0">
                <anchor moveWithCells="1">
                  <from xmlns:xdr="http://schemas.openxmlformats.org/drawingml/2006/spreadsheetDrawing">
                    <xdr:col>13</xdr:col>
                    <xdr:colOff>171450</xdr:colOff>
                    <xdr:row>38</xdr:row>
                    <xdr:rowOff>38100</xdr:rowOff>
                  </from>
                  <to xmlns:xdr="http://schemas.openxmlformats.org/drawingml/2006/spreadsheetDrawing">
                    <xdr:col>16</xdr:col>
                    <xdr:colOff>152400</xdr:colOff>
                    <xdr:row>38</xdr:row>
                    <xdr:rowOff>248285</xdr:rowOff>
                  </to>
                </anchor>
              </controlPr>
            </control>
          </mc:Choice>
        </mc:AlternateContent>
        <mc:AlternateContent>
          <mc:Choice Requires="x14">
            <control shapeId="3114" r:id="rId17" name="チェック 121">
              <controlPr defaultSize="0" autoPict="0">
                <anchor moveWithCells="1">
                  <from xmlns:xdr="http://schemas.openxmlformats.org/drawingml/2006/spreadsheetDrawing">
                    <xdr:col>14</xdr:col>
                    <xdr:colOff>171450</xdr:colOff>
                    <xdr:row>39</xdr:row>
                    <xdr:rowOff>27940</xdr:rowOff>
                  </from>
                  <to xmlns:xdr="http://schemas.openxmlformats.org/drawingml/2006/spreadsheetDrawing">
                    <xdr:col>19</xdr:col>
                    <xdr:colOff>19050</xdr:colOff>
                    <xdr:row>39</xdr:row>
                    <xdr:rowOff>248285</xdr:rowOff>
                  </to>
                </anchor>
              </controlPr>
            </control>
          </mc:Choice>
        </mc:AlternateContent>
        <mc:AlternateContent>
          <mc:Choice Requires="x14">
            <control shapeId="3115" r:id="rId18" name="チェック 122">
              <controlPr defaultSize="0" autoPict="0">
                <anchor moveWithCells="1">
                  <from xmlns:xdr="http://schemas.openxmlformats.org/drawingml/2006/spreadsheetDrawing">
                    <xdr:col>4</xdr:col>
                    <xdr:colOff>171450</xdr:colOff>
                    <xdr:row>40</xdr:row>
                    <xdr:rowOff>38100</xdr:rowOff>
                  </from>
                  <to xmlns:xdr="http://schemas.openxmlformats.org/drawingml/2006/spreadsheetDrawing">
                    <xdr:col>8</xdr:col>
                    <xdr:colOff>104775</xdr:colOff>
                    <xdr:row>40</xdr:row>
                    <xdr:rowOff>248285</xdr:rowOff>
                  </to>
                </anchor>
              </controlPr>
            </control>
          </mc:Choice>
        </mc:AlternateContent>
        <mc:AlternateContent>
          <mc:Choice Requires="x14">
            <control shapeId="3116" r:id="rId19" name="チェック 123">
              <controlPr defaultSize="0" autoPict="0">
                <anchor moveWithCells="1">
                  <from xmlns:xdr="http://schemas.openxmlformats.org/drawingml/2006/spreadsheetDrawing">
                    <xdr:col>8</xdr:col>
                    <xdr:colOff>171450</xdr:colOff>
                    <xdr:row>40</xdr:row>
                    <xdr:rowOff>38100</xdr:rowOff>
                  </from>
                  <to xmlns:xdr="http://schemas.openxmlformats.org/drawingml/2006/spreadsheetDrawing">
                    <xdr:col>13</xdr:col>
                    <xdr:colOff>133350</xdr:colOff>
                    <xdr:row>40</xdr:row>
                    <xdr:rowOff>248285</xdr:rowOff>
                  </to>
                </anchor>
              </controlPr>
            </control>
          </mc:Choice>
        </mc:AlternateContent>
        <mc:AlternateContent>
          <mc:Choice Requires="x14">
            <control shapeId="3125" r:id="rId20" name="チェック 85">
              <controlPr defaultSize="0" autoPict="0">
                <anchor moveWithCells="1">
                  <from xmlns:xdr="http://schemas.openxmlformats.org/drawingml/2006/spreadsheetDrawing">
                    <xdr:col>4</xdr:col>
                    <xdr:colOff>171450</xdr:colOff>
                    <xdr:row>61</xdr:row>
                    <xdr:rowOff>8890</xdr:rowOff>
                  </from>
                  <to xmlns:xdr="http://schemas.openxmlformats.org/drawingml/2006/spreadsheetDrawing">
                    <xdr:col>7</xdr:col>
                    <xdr:colOff>104775</xdr:colOff>
                    <xdr:row>61</xdr:row>
                    <xdr:rowOff>248285</xdr:rowOff>
                  </to>
                </anchor>
              </controlPr>
            </control>
          </mc:Choice>
        </mc:AlternateContent>
        <mc:AlternateContent>
          <mc:Choice Requires="x14">
            <control shapeId="3126" r:id="rId21" name="チェック 86">
              <controlPr defaultSize="0" autoPict="0">
                <anchor moveWithCells="1">
                  <from xmlns:xdr="http://schemas.openxmlformats.org/drawingml/2006/spreadsheetDrawing">
                    <xdr:col>7</xdr:col>
                    <xdr:colOff>171450</xdr:colOff>
                    <xdr:row>61</xdr:row>
                    <xdr:rowOff>0</xdr:rowOff>
                  </from>
                  <to xmlns:xdr="http://schemas.openxmlformats.org/drawingml/2006/spreadsheetDrawing">
                    <xdr:col>10</xdr:col>
                    <xdr:colOff>152400</xdr:colOff>
                    <xdr:row>61</xdr:row>
                    <xdr:rowOff>248285</xdr:rowOff>
                  </to>
                </anchor>
              </controlPr>
            </control>
          </mc:Choice>
        </mc:AlternateContent>
        <mc:AlternateContent>
          <mc:Choice Requires="x14">
            <control shapeId="3127" r:id="rId22" name="チェック 87">
              <controlPr defaultSize="0" autoPict="0">
                <anchor moveWithCells="1">
                  <from xmlns:xdr="http://schemas.openxmlformats.org/drawingml/2006/spreadsheetDrawing">
                    <xdr:col>9</xdr:col>
                    <xdr:colOff>171450</xdr:colOff>
                    <xdr:row>63</xdr:row>
                    <xdr:rowOff>38100</xdr:rowOff>
                  </from>
                  <to xmlns:xdr="http://schemas.openxmlformats.org/drawingml/2006/spreadsheetDrawing">
                    <xdr:col>13</xdr:col>
                    <xdr:colOff>85725</xdr:colOff>
                    <xdr:row>63</xdr:row>
                    <xdr:rowOff>248285</xdr:rowOff>
                  </to>
                </anchor>
              </controlPr>
            </control>
          </mc:Choice>
        </mc:AlternateContent>
        <mc:AlternateContent>
          <mc:Choice Requires="x14">
            <control shapeId="3128" r:id="rId23" name="チェック 88">
              <controlPr defaultSize="0" autoPict="0">
                <anchor moveWithCells="1">
                  <from xmlns:xdr="http://schemas.openxmlformats.org/drawingml/2006/spreadsheetDrawing">
                    <xdr:col>9</xdr:col>
                    <xdr:colOff>171450</xdr:colOff>
                    <xdr:row>64</xdr:row>
                    <xdr:rowOff>19050</xdr:rowOff>
                  </from>
                  <to xmlns:xdr="http://schemas.openxmlformats.org/drawingml/2006/spreadsheetDrawing">
                    <xdr:col>14</xdr:col>
                    <xdr:colOff>142875</xdr:colOff>
                    <xdr:row>64</xdr:row>
                    <xdr:rowOff>248285</xdr:rowOff>
                  </to>
                </anchor>
              </controlPr>
            </control>
          </mc:Choice>
        </mc:AlternateContent>
        <mc:AlternateContent>
          <mc:Choice Requires="x14">
            <control shapeId="3129" r:id="rId24" name="チェック 89">
              <controlPr defaultSize="0" autoPict="0">
                <anchor moveWithCells="1">
                  <from xmlns:xdr="http://schemas.openxmlformats.org/drawingml/2006/spreadsheetDrawing">
                    <xdr:col>13</xdr:col>
                    <xdr:colOff>171450</xdr:colOff>
                    <xdr:row>63</xdr:row>
                    <xdr:rowOff>38100</xdr:rowOff>
                  </from>
                  <to xmlns:xdr="http://schemas.openxmlformats.org/drawingml/2006/spreadsheetDrawing">
                    <xdr:col>16</xdr:col>
                    <xdr:colOff>152400</xdr:colOff>
                    <xdr:row>63</xdr:row>
                    <xdr:rowOff>248285</xdr:rowOff>
                  </to>
                </anchor>
              </controlPr>
            </control>
          </mc:Choice>
        </mc:AlternateContent>
        <mc:AlternateContent>
          <mc:Choice Requires="x14">
            <control shapeId="3130" r:id="rId25" name="チェック 90">
              <controlPr defaultSize="0" autoPict="0">
                <anchor moveWithCells="1">
                  <from xmlns:xdr="http://schemas.openxmlformats.org/drawingml/2006/spreadsheetDrawing">
                    <xdr:col>14</xdr:col>
                    <xdr:colOff>171450</xdr:colOff>
                    <xdr:row>64</xdr:row>
                    <xdr:rowOff>27940</xdr:rowOff>
                  </from>
                  <to xmlns:xdr="http://schemas.openxmlformats.org/drawingml/2006/spreadsheetDrawing">
                    <xdr:col>19</xdr:col>
                    <xdr:colOff>19050</xdr:colOff>
                    <xdr:row>64</xdr:row>
                    <xdr:rowOff>248285</xdr:rowOff>
                  </to>
                </anchor>
              </controlPr>
            </control>
          </mc:Choice>
        </mc:AlternateContent>
        <mc:AlternateContent>
          <mc:Choice Requires="x14">
            <control shapeId="3131" r:id="rId26" name="チェック 91">
              <controlPr defaultSize="0" autoPict="0">
                <anchor moveWithCells="1">
                  <from xmlns:xdr="http://schemas.openxmlformats.org/drawingml/2006/spreadsheetDrawing">
                    <xdr:col>4</xdr:col>
                    <xdr:colOff>171450</xdr:colOff>
                    <xdr:row>65</xdr:row>
                    <xdr:rowOff>38100</xdr:rowOff>
                  </from>
                  <to xmlns:xdr="http://schemas.openxmlformats.org/drawingml/2006/spreadsheetDrawing">
                    <xdr:col>8</xdr:col>
                    <xdr:colOff>104775</xdr:colOff>
                    <xdr:row>65</xdr:row>
                    <xdr:rowOff>248285</xdr:rowOff>
                  </to>
                </anchor>
              </controlPr>
            </control>
          </mc:Choice>
        </mc:AlternateContent>
        <mc:AlternateContent>
          <mc:Choice Requires="x14">
            <control shapeId="3132" r:id="rId27" name="チェック 92">
              <controlPr defaultSize="0" autoPict="0">
                <anchor moveWithCells="1">
                  <from xmlns:xdr="http://schemas.openxmlformats.org/drawingml/2006/spreadsheetDrawing">
                    <xdr:col>8</xdr:col>
                    <xdr:colOff>171450</xdr:colOff>
                    <xdr:row>65</xdr:row>
                    <xdr:rowOff>38100</xdr:rowOff>
                  </from>
                  <to xmlns:xdr="http://schemas.openxmlformats.org/drawingml/2006/spreadsheetDrawing">
                    <xdr:col>13</xdr:col>
                    <xdr:colOff>133350</xdr:colOff>
                    <xdr:row>65</xdr:row>
                    <xdr:rowOff>248285</xdr:rowOff>
                  </to>
                </anchor>
              </controlPr>
            </control>
          </mc:Choice>
        </mc:AlternateContent>
        <mc:AlternateContent>
          <mc:Choice Requires="x14">
            <control shapeId="3135" r:id="rId28" name="チェック 116">
              <controlPr defaultSize="0" autoPict="0">
                <anchor moveWithCells="1">
                  <from xmlns:xdr="http://schemas.openxmlformats.org/drawingml/2006/spreadsheetDrawing">
                    <xdr:col>4</xdr:col>
                    <xdr:colOff>171450</xdr:colOff>
                    <xdr:row>83</xdr:row>
                    <xdr:rowOff>8890</xdr:rowOff>
                  </from>
                  <to xmlns:xdr="http://schemas.openxmlformats.org/drawingml/2006/spreadsheetDrawing">
                    <xdr:col>7</xdr:col>
                    <xdr:colOff>104775</xdr:colOff>
                    <xdr:row>83</xdr:row>
                    <xdr:rowOff>248285</xdr:rowOff>
                  </to>
                </anchor>
              </controlPr>
            </control>
          </mc:Choice>
        </mc:AlternateContent>
        <mc:AlternateContent>
          <mc:Choice Requires="x14">
            <control shapeId="3136" r:id="rId29" name="チェック 117">
              <controlPr defaultSize="0" autoPict="0">
                <anchor moveWithCells="1">
                  <from xmlns:xdr="http://schemas.openxmlformats.org/drawingml/2006/spreadsheetDrawing">
                    <xdr:col>7</xdr:col>
                    <xdr:colOff>171450</xdr:colOff>
                    <xdr:row>83</xdr:row>
                    <xdr:rowOff>0</xdr:rowOff>
                  </from>
                  <to xmlns:xdr="http://schemas.openxmlformats.org/drawingml/2006/spreadsheetDrawing">
                    <xdr:col>10</xdr:col>
                    <xdr:colOff>152400</xdr:colOff>
                    <xdr:row>83</xdr:row>
                    <xdr:rowOff>248285</xdr:rowOff>
                  </to>
                </anchor>
              </controlPr>
            </control>
          </mc:Choice>
        </mc:AlternateContent>
        <mc:AlternateContent>
          <mc:Choice Requires="x14">
            <control shapeId="3137" r:id="rId30" name="チェック 118">
              <controlPr defaultSize="0" autoPict="0">
                <anchor moveWithCells="1">
                  <from xmlns:xdr="http://schemas.openxmlformats.org/drawingml/2006/spreadsheetDrawing">
                    <xdr:col>9</xdr:col>
                    <xdr:colOff>171450</xdr:colOff>
                    <xdr:row>85</xdr:row>
                    <xdr:rowOff>38100</xdr:rowOff>
                  </from>
                  <to xmlns:xdr="http://schemas.openxmlformats.org/drawingml/2006/spreadsheetDrawing">
                    <xdr:col>13</xdr:col>
                    <xdr:colOff>85725</xdr:colOff>
                    <xdr:row>85</xdr:row>
                    <xdr:rowOff>248285</xdr:rowOff>
                  </to>
                </anchor>
              </controlPr>
            </control>
          </mc:Choice>
        </mc:AlternateContent>
        <mc:AlternateContent>
          <mc:Choice Requires="x14">
            <control shapeId="3138" r:id="rId31" name="チェック 119">
              <controlPr defaultSize="0" autoPict="0">
                <anchor moveWithCells="1">
                  <from xmlns:xdr="http://schemas.openxmlformats.org/drawingml/2006/spreadsheetDrawing">
                    <xdr:col>9</xdr:col>
                    <xdr:colOff>171450</xdr:colOff>
                    <xdr:row>86</xdr:row>
                    <xdr:rowOff>19050</xdr:rowOff>
                  </from>
                  <to xmlns:xdr="http://schemas.openxmlformats.org/drawingml/2006/spreadsheetDrawing">
                    <xdr:col>14</xdr:col>
                    <xdr:colOff>142875</xdr:colOff>
                    <xdr:row>86</xdr:row>
                    <xdr:rowOff>248285</xdr:rowOff>
                  </to>
                </anchor>
              </controlPr>
            </control>
          </mc:Choice>
        </mc:AlternateContent>
        <mc:AlternateContent>
          <mc:Choice Requires="x14">
            <control shapeId="3139" r:id="rId32" name="チェック 120">
              <controlPr defaultSize="0" autoPict="0">
                <anchor moveWithCells="1">
                  <from xmlns:xdr="http://schemas.openxmlformats.org/drawingml/2006/spreadsheetDrawing">
                    <xdr:col>13</xdr:col>
                    <xdr:colOff>171450</xdr:colOff>
                    <xdr:row>85</xdr:row>
                    <xdr:rowOff>38100</xdr:rowOff>
                  </from>
                  <to xmlns:xdr="http://schemas.openxmlformats.org/drawingml/2006/spreadsheetDrawing">
                    <xdr:col>16</xdr:col>
                    <xdr:colOff>152400</xdr:colOff>
                    <xdr:row>85</xdr:row>
                    <xdr:rowOff>248285</xdr:rowOff>
                  </to>
                </anchor>
              </controlPr>
            </control>
          </mc:Choice>
        </mc:AlternateContent>
        <mc:AlternateContent>
          <mc:Choice Requires="x14">
            <control shapeId="3140" r:id="rId33" name="チェック 121">
              <controlPr defaultSize="0" autoPict="0">
                <anchor moveWithCells="1">
                  <from xmlns:xdr="http://schemas.openxmlformats.org/drawingml/2006/spreadsheetDrawing">
                    <xdr:col>14</xdr:col>
                    <xdr:colOff>171450</xdr:colOff>
                    <xdr:row>86</xdr:row>
                    <xdr:rowOff>27940</xdr:rowOff>
                  </from>
                  <to xmlns:xdr="http://schemas.openxmlformats.org/drawingml/2006/spreadsheetDrawing">
                    <xdr:col>19</xdr:col>
                    <xdr:colOff>19050</xdr:colOff>
                    <xdr:row>86</xdr:row>
                    <xdr:rowOff>248285</xdr:rowOff>
                  </to>
                </anchor>
              </controlPr>
            </control>
          </mc:Choice>
        </mc:AlternateContent>
        <mc:AlternateContent>
          <mc:Choice Requires="x14">
            <control shapeId="3141" r:id="rId34" name="チェック 122">
              <controlPr defaultSize="0" autoPict="0">
                <anchor moveWithCells="1">
                  <from xmlns:xdr="http://schemas.openxmlformats.org/drawingml/2006/spreadsheetDrawing">
                    <xdr:col>4</xdr:col>
                    <xdr:colOff>171450</xdr:colOff>
                    <xdr:row>87</xdr:row>
                    <xdr:rowOff>38100</xdr:rowOff>
                  </from>
                  <to xmlns:xdr="http://schemas.openxmlformats.org/drawingml/2006/spreadsheetDrawing">
                    <xdr:col>8</xdr:col>
                    <xdr:colOff>104775</xdr:colOff>
                    <xdr:row>87</xdr:row>
                    <xdr:rowOff>248285</xdr:rowOff>
                  </to>
                </anchor>
              </controlPr>
            </control>
          </mc:Choice>
        </mc:AlternateContent>
        <mc:AlternateContent>
          <mc:Choice Requires="x14">
            <control shapeId="3142" r:id="rId35" name="チェック 123">
              <controlPr defaultSize="0" autoPict="0">
                <anchor moveWithCells="1">
                  <from xmlns:xdr="http://schemas.openxmlformats.org/drawingml/2006/spreadsheetDrawing">
                    <xdr:col>8</xdr:col>
                    <xdr:colOff>171450</xdr:colOff>
                    <xdr:row>87</xdr:row>
                    <xdr:rowOff>38100</xdr:rowOff>
                  </from>
                  <to xmlns:xdr="http://schemas.openxmlformats.org/drawingml/2006/spreadsheetDrawing">
                    <xdr:col>13</xdr:col>
                    <xdr:colOff>133350</xdr:colOff>
                    <xdr:row>87</xdr:row>
                    <xdr:rowOff>248285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FCA0B408-60A1-4D4C-B9C3-ABA7D82ADA6F}">
            <xm:f>判定!$C$33=TRUE</xm:f>
            <x14:dxf>
              <fill>
                <patternFill patternType="solid">
                  <bgColor rgb="FFFFFFBE"/>
                </patternFill>
              </fill>
            </x14:dxf>
          </x14:cfRule>
          <xm:sqref>N15:AD15</xm:sqref>
        </x14:conditionalFormatting>
        <x14:conditionalFormatting xmlns:xm="http://schemas.microsoft.com/office/excel/2006/main">
          <x14:cfRule type="expression" priority="19" id="{28E90606-CD96-4797-B2B0-EBC18E0C67D3}">
            <xm:f>判定!$C$36=TRUE</xm:f>
            <x14:dxf>
              <fill>
                <patternFill patternType="solid">
                  <bgColor rgb="FFFFFFBE"/>
                </patternFill>
              </fill>
            </x14:dxf>
          </x14:cfRule>
          <xm:sqref>O19:P19</xm:sqref>
        </x14:conditionalFormatting>
        <x14:conditionalFormatting xmlns:xm="http://schemas.microsoft.com/office/excel/2006/main">
          <x14:cfRule type="expression" priority="18" id="{C688FB04-A2FF-4120-A110-8F19CA566CF5}">
            <xm:f>判定!$C$41=TRUE</xm:f>
            <x14:dxf>
              <fill>
                <patternFill patternType="solid">
                  <bgColor rgb="FFFFFFBE"/>
                </patternFill>
              </fill>
            </x14:dxf>
          </x14:cfRule>
          <xm:sqref>N37:AD37</xm:sqref>
        </x14:conditionalFormatting>
        <x14:conditionalFormatting xmlns:xm="http://schemas.microsoft.com/office/excel/2006/main">
          <x14:cfRule type="expression" priority="17" id="{F17B7109-3C71-4E1D-BD1E-B6E64D24CB3A}">
            <xm:f>判定!$C$44=TRUE</xm:f>
            <x14:dxf>
              <fill>
                <patternFill patternType="solid">
                  <bgColor rgb="FFFFFFBE"/>
                </patternFill>
              </fill>
            </x14:dxf>
          </x14:cfRule>
          <xm:sqref>O41:P41</xm:sqref>
        </x14:conditionalFormatting>
        <x14:conditionalFormatting xmlns:xm="http://schemas.microsoft.com/office/excel/2006/main">
          <x14:cfRule type="expression" priority="6" id="{39007F38-D991-4E97-B294-E95F8B53B971}">
            <xm:f>判定!$C$52=TRUE</xm:f>
            <x14:dxf>
              <fill>
                <patternFill patternType="solid">
                  <bgColor rgb="FFFFFFBE"/>
                </patternFill>
              </fill>
            </x14:dxf>
          </x14:cfRule>
          <xm:sqref>O66:P66</xm:sqref>
        </x14:conditionalFormatting>
        <x14:conditionalFormatting xmlns:xm="http://schemas.microsoft.com/office/excel/2006/main">
          <x14:cfRule type="expression" priority="16" id="{3536C9D0-71A6-4157-8135-D61A86B06196}">
            <xm:f>判定!$C$49=TRUE</xm:f>
            <x14:dxf>
              <fill>
                <patternFill patternType="solid">
                  <bgColor rgb="FFFFFFBE"/>
                </patternFill>
              </fill>
            </x14:dxf>
          </x14:cfRule>
          <xm:sqref>N62:AD62</xm:sqref>
        </x14:conditionalFormatting>
        <x14:conditionalFormatting xmlns:xm="http://schemas.microsoft.com/office/excel/2006/main">
          <x14:cfRule type="expression" priority="4" id="{872364E6-3CD7-4840-9E6B-B8AE41E8B102}">
            <xm:f>判定!$C$60=TRUE</xm:f>
            <x14:dxf>
              <fill>
                <patternFill patternType="solid">
                  <bgColor rgb="FFFFFFBE"/>
                </patternFill>
              </fill>
            </x14:dxf>
          </x14:cfRule>
          <xm:sqref>O88:P88</xm:sqref>
        </x14:conditionalFormatting>
        <x14:conditionalFormatting xmlns:xm="http://schemas.microsoft.com/office/excel/2006/main">
          <x14:cfRule type="expression" priority="15" id="{236C6E14-0CD3-4475-9619-B20BEF56824C}">
            <xm:f>判定!$C$57=TRUE</xm:f>
            <x14:dxf>
              <fill>
                <patternFill patternType="solid">
                  <bgColor rgb="FFFFFFBE"/>
                </patternFill>
              </fill>
            </x14:dxf>
          </x14:cfRule>
          <xm:sqref>N84:AD84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検索値!$A$11:$A$22</xm:f>
          </x14:formula1>
          <xm:sqref>J61:K61 Z50:AA50 J14:K14 Z3:AA3 J36:K36 J83:K83</xm:sqref>
        </x14:dataValidation>
        <x14:dataValidation type="list" allowBlank="1" showDropDown="0" showInputMessage="1" showErrorMessage="1">
          <x14:formula1>
            <xm:f>検索値!$B$11:$B$41</xm:f>
          </x14:formula1>
          <xm:sqref>M61:N61 M14:N14 M36:N36 M83:N83</xm:sqref>
        </x14:dataValidation>
        <x14:dataValidation type="list" allowBlank="1" showDropDown="0" showInputMessage="1" showErrorMessage="1">
          <x14:formula1>
            <xm:f>検索値!$E$12:$E$60</xm:f>
          </x14:formula1>
          <xm:sqref>M81 M59 M34 M12</xm:sqref>
        </x14:dataValidation>
        <x14:dataValidation type="list" allowBlank="1" showDropDown="0" showInputMessage="1" showErrorMessage="1">
          <x14:formula1>
            <xm:f>検索値!$G$11:$G$12</xm:f>
          </x14:formula1>
          <xm:sqref>X83 X61 X36 X14</xm:sqref>
        </x14:dataValidation>
        <x14:dataValidation type="list" errorStyle="warning" allowBlank="1" showDropDown="0" showInputMessage="1" showErrorMessage="1" errorTitle="申込期限" error="申込みは体験希望日の10日前までにお願いします。">
          <x14:formula1>
            <xm:f>検索値!$B$11:$B$41</xm:f>
          </x14:formula1>
          <xm:sqref>AC50:AD50 AC3:AD3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25"/>
  </sheetPr>
  <dimension ref="A1:I60"/>
  <sheetViews>
    <sheetView workbookViewId="0">
      <selection activeCell="A7" sqref="A7:XFD7"/>
    </sheetView>
  </sheetViews>
  <sheetFormatPr defaultRowHeight="13.5"/>
  <cols>
    <col min="1" max="16384" width="9" style="172" customWidth="1"/>
  </cols>
  <sheetData>
    <row r="1" spans="1:9" s="173" customFormat="1">
      <c r="A1" s="173" t="s">
        <v>236</v>
      </c>
      <c r="B1" s="174" t="e">
        <f>DATE(お申込み用紙!$V$3,お申込み用紙!$Z$3,お申込み用紙!$AC$3)</f>
        <v>#NUM!</v>
      </c>
      <c r="C1" s="173" t="s">
        <v>209</v>
      </c>
      <c r="D1" s="176" t="e">
        <f>DATE(お申込み用紙!$F$7,お申込み用紙!$J$7,お申込み用紙!$M$7)</f>
        <v>#NUM!</v>
      </c>
    </row>
    <row r="2" spans="1:9">
      <c r="A2" s="172" t="s">
        <v>72</v>
      </c>
      <c r="B2" s="172" t="b">
        <v>0</v>
      </c>
    </row>
    <row r="3" spans="1:9">
      <c r="A3" s="172" t="s">
        <v>187</v>
      </c>
      <c r="B3" s="172" t="b">
        <v>0</v>
      </c>
      <c r="C3" s="172" t="b">
        <v>0</v>
      </c>
      <c r="D3" s="172" t="b">
        <v>0</v>
      </c>
      <c r="E3" s="172" t="b">
        <v>0</v>
      </c>
      <c r="F3" s="172" t="b">
        <v>0</v>
      </c>
      <c r="G3" s="172" t="b">
        <v>0</v>
      </c>
    </row>
    <row r="4" spans="1:9">
      <c r="A4" s="172" t="s">
        <v>1</v>
      </c>
      <c r="B4" s="172" t="b">
        <v>0</v>
      </c>
      <c r="C4" s="172" t="b">
        <v>0</v>
      </c>
    </row>
    <row r="5" spans="1:9">
      <c r="A5" s="172" t="s">
        <v>213</v>
      </c>
      <c r="B5" s="172" t="b">
        <v>0</v>
      </c>
      <c r="C5" s="172" t="b">
        <v>0</v>
      </c>
      <c r="D5" s="172" t="b">
        <v>0</v>
      </c>
      <c r="E5" s="172" t="b">
        <v>0</v>
      </c>
      <c r="F5" s="172" t="b">
        <v>0</v>
      </c>
      <c r="G5" s="172" t="b">
        <v>0</v>
      </c>
      <c r="H5" s="172" t="b">
        <v>0</v>
      </c>
      <c r="I5" s="172" t="b">
        <v>0</v>
      </c>
    </row>
    <row r="6" spans="1:9">
      <c r="A6" s="172" t="s">
        <v>188</v>
      </c>
      <c r="B6" s="172" t="b">
        <v>0</v>
      </c>
      <c r="C6" s="172" t="b">
        <v>0</v>
      </c>
      <c r="D6" s="172" t="b">
        <v>0</v>
      </c>
      <c r="E6" s="172" t="b">
        <v>0</v>
      </c>
      <c r="F6" s="172" t="b">
        <v>0</v>
      </c>
      <c r="G6" s="172" t="b">
        <v>0</v>
      </c>
    </row>
    <row r="8" spans="1:9">
      <c r="A8" s="172" t="s">
        <v>74</v>
      </c>
    </row>
    <row r="9" spans="1:9">
      <c r="A9" s="172" t="s">
        <v>189</v>
      </c>
      <c r="B9" s="172" t="b">
        <v>0</v>
      </c>
      <c r="C9" s="172" t="s">
        <v>227</v>
      </c>
      <c r="D9" s="172" t="b">
        <v>0</v>
      </c>
    </row>
    <row r="10" spans="1:9">
      <c r="A10" s="172" t="s">
        <v>210</v>
      </c>
      <c r="B10" s="172" t="b">
        <v>0</v>
      </c>
      <c r="C10" s="172" t="b">
        <v>0</v>
      </c>
    </row>
    <row r="11" spans="1:9">
      <c r="A11" s="172" t="s">
        <v>222</v>
      </c>
      <c r="B11" s="172" t="b">
        <v>0</v>
      </c>
      <c r="C11" s="172" t="b">
        <v>0</v>
      </c>
      <c r="D11" s="172" t="b">
        <v>0</v>
      </c>
      <c r="E11" s="172" t="b">
        <v>0</v>
      </c>
    </row>
    <row r="12" spans="1:9">
      <c r="A12" s="172" t="s">
        <v>226</v>
      </c>
      <c r="B12" s="172" t="b">
        <v>0</v>
      </c>
      <c r="C12" s="172" t="b">
        <v>0</v>
      </c>
      <c r="D12" s="172" t="b">
        <v>0</v>
      </c>
      <c r="E12" s="172" t="b">
        <v>0</v>
      </c>
    </row>
    <row r="14" spans="1:9">
      <c r="A14" s="172" t="s">
        <v>230</v>
      </c>
    </row>
    <row r="15" spans="1:9">
      <c r="A15" s="172" t="s">
        <v>149</v>
      </c>
      <c r="B15" s="175" t="e">
        <f>DATE(お申込み用紙!$F$68,お申込み用紙!$J$68,お申込み用紙!M68)</f>
        <v>#NUM!</v>
      </c>
    </row>
    <row r="16" spans="1:9">
      <c r="A16" s="172" t="s">
        <v>172</v>
      </c>
      <c r="B16" s="172" t="b">
        <v>1</v>
      </c>
      <c r="C16" s="172" t="b">
        <v>0</v>
      </c>
      <c r="D16" s="172" t="b">
        <v>0</v>
      </c>
      <c r="E16" s="172" t="b">
        <v>0</v>
      </c>
      <c r="F16" s="172" t="b">
        <v>0</v>
      </c>
    </row>
    <row r="17" spans="1:6">
      <c r="A17" s="172" t="s">
        <v>191</v>
      </c>
      <c r="B17" s="172" t="b">
        <v>0</v>
      </c>
      <c r="C17" s="172" t="b">
        <v>0</v>
      </c>
    </row>
    <row r="18" spans="1:6">
      <c r="A18" s="172" t="s">
        <v>53</v>
      </c>
      <c r="B18" s="172" t="b">
        <v>0</v>
      </c>
      <c r="C18" s="172" t="b">
        <v>0</v>
      </c>
    </row>
    <row r="19" spans="1:6">
      <c r="A19" s="172" t="s">
        <v>192</v>
      </c>
      <c r="B19" s="172" t="b">
        <v>0</v>
      </c>
      <c r="C19" s="172" t="b">
        <v>0</v>
      </c>
    </row>
    <row r="20" spans="1:6">
      <c r="A20" s="172" t="s">
        <v>165</v>
      </c>
      <c r="B20" s="172" t="b">
        <v>0</v>
      </c>
      <c r="C20" s="172" t="b">
        <v>0</v>
      </c>
    </row>
    <row r="22" spans="1:6">
      <c r="A22" s="172" t="s">
        <v>119</v>
      </c>
    </row>
    <row r="23" spans="1:6">
      <c r="A23" s="172" t="s">
        <v>149</v>
      </c>
      <c r="B23" s="175" t="e">
        <f>DATE(お申込み用紙!$F$90,お申込み用紙!$J$90,お申込み用紙!M90)</f>
        <v>#NUM!</v>
      </c>
    </row>
    <row r="24" spans="1:6">
      <c r="A24" s="172" t="str">
        <v>血液型</v>
      </c>
      <c r="B24" s="172" t="b">
        <v>0</v>
      </c>
      <c r="C24" s="172" t="b">
        <v>0</v>
      </c>
      <c r="D24" s="172" t="b">
        <v>0</v>
      </c>
      <c r="E24" s="172" t="b">
        <v>0</v>
      </c>
      <c r="F24" s="172" t="b">
        <v>0</v>
      </c>
    </row>
    <row r="25" spans="1:6">
      <c r="A25" s="172" t="s">
        <v>191</v>
      </c>
      <c r="B25" s="172" t="b">
        <v>0</v>
      </c>
      <c r="C25" s="172" t="b">
        <v>0</v>
      </c>
    </row>
    <row r="26" spans="1:6">
      <c r="A26" s="172" t="s">
        <v>53</v>
      </c>
      <c r="B26" s="172" t="b">
        <v>0</v>
      </c>
      <c r="C26" s="172" t="b">
        <v>0</v>
      </c>
    </row>
    <row r="27" spans="1:6">
      <c r="A27" s="172" t="s">
        <v>192</v>
      </c>
      <c r="B27" s="172" t="b">
        <v>0</v>
      </c>
      <c r="C27" s="172" t="b">
        <v>0</v>
      </c>
    </row>
    <row r="28" spans="1:6">
      <c r="A28" s="172" t="s">
        <v>165</v>
      </c>
      <c r="B28" s="172" t="b">
        <v>0</v>
      </c>
      <c r="C28" s="172" t="b">
        <v>0</v>
      </c>
    </row>
    <row r="30" spans="1:6">
      <c r="A30" s="172" t="str">
        <v>体験者情報３</v>
      </c>
    </row>
    <row r="31" spans="1:6">
      <c r="A31" s="172" t="s">
        <v>149</v>
      </c>
      <c r="B31" s="175" t="e">
        <f>DATE('お申込み用紙(続き)'!$F$14,'お申込み用紙(続き)'!$J$14,'お申込み用紙(続き)'!M14)</f>
        <v>#NUM!</v>
      </c>
    </row>
    <row r="32" spans="1:6">
      <c r="A32" s="172" t="str">
        <v>血液型</v>
      </c>
      <c r="B32" s="172" t="b">
        <v>0</v>
      </c>
      <c r="C32" s="172" t="b">
        <v>0</v>
      </c>
      <c r="D32" s="172" t="b">
        <v>0</v>
      </c>
      <c r="E32" s="172" t="b">
        <v>0</v>
      </c>
      <c r="F32" s="172" t="b">
        <v>0</v>
      </c>
    </row>
    <row r="33" spans="1:6">
      <c r="A33" s="172" t="s">
        <v>191</v>
      </c>
      <c r="B33" s="172" t="b">
        <v>0</v>
      </c>
      <c r="C33" s="172" t="b">
        <v>0</v>
      </c>
    </row>
    <row r="34" spans="1:6">
      <c r="A34" s="172" t="s">
        <v>53</v>
      </c>
      <c r="B34" s="172" t="b">
        <v>0</v>
      </c>
      <c r="C34" s="172" t="b">
        <v>0</v>
      </c>
    </row>
    <row r="35" spans="1:6">
      <c r="A35" s="172" t="s">
        <v>192</v>
      </c>
      <c r="B35" s="172" t="b">
        <v>0</v>
      </c>
      <c r="C35" s="172" t="b">
        <v>0</v>
      </c>
    </row>
    <row r="36" spans="1:6">
      <c r="A36" s="172" t="s">
        <v>165</v>
      </c>
      <c r="B36" s="172" t="b">
        <v>0</v>
      </c>
      <c r="C36" s="172" t="b">
        <v>0</v>
      </c>
    </row>
    <row r="38" spans="1:6">
      <c r="A38" s="172" t="str">
        <v>体験者情報４</v>
      </c>
    </row>
    <row r="39" spans="1:6">
      <c r="A39" s="172" t="s">
        <v>149</v>
      </c>
      <c r="B39" s="175" t="e">
        <f>DATE('お申込み用紙(続き)'!$F$36,'お申込み用紙(続き)'!$J$36,'お申込み用紙(続き)'!$M$36)</f>
        <v>#NUM!</v>
      </c>
    </row>
    <row r="40" spans="1:6">
      <c r="A40" s="172" t="str">
        <v>血液型</v>
      </c>
      <c r="B40" s="172" t="b">
        <v>0</v>
      </c>
      <c r="C40" s="172" t="b">
        <v>0</v>
      </c>
      <c r="D40" s="172" t="b">
        <v>0</v>
      </c>
      <c r="E40" s="172" t="b">
        <v>0</v>
      </c>
      <c r="F40" s="172" t="b">
        <v>0</v>
      </c>
    </row>
    <row r="41" spans="1:6">
      <c r="A41" s="172" t="s">
        <v>191</v>
      </c>
      <c r="B41" s="172" t="b">
        <v>0</v>
      </c>
      <c r="C41" s="172" t="b">
        <v>0</v>
      </c>
    </row>
    <row r="42" spans="1:6">
      <c r="A42" s="172" t="s">
        <v>53</v>
      </c>
      <c r="B42" s="172" t="b">
        <v>0</v>
      </c>
      <c r="C42" s="172" t="b">
        <v>0</v>
      </c>
    </row>
    <row r="43" spans="1:6">
      <c r="A43" s="172" t="s">
        <v>192</v>
      </c>
      <c r="B43" s="172" t="b">
        <v>0</v>
      </c>
      <c r="C43" s="172" t="b">
        <v>0</v>
      </c>
    </row>
    <row r="44" spans="1:6">
      <c r="A44" s="172" t="s">
        <v>165</v>
      </c>
      <c r="B44" s="172" t="b">
        <v>0</v>
      </c>
      <c r="C44" s="172" t="b">
        <v>0</v>
      </c>
    </row>
    <row r="46" spans="1:6">
      <c r="A46" s="172" t="str">
        <v>体験者情報５</v>
      </c>
    </row>
    <row r="47" spans="1:6">
      <c r="A47" s="172" t="s">
        <v>149</v>
      </c>
      <c r="B47" s="175" t="e">
        <f>DATE('お申込み用紙(続き)'!$F$61,'お申込み用紙(続き)'!$J$61,'お申込み用紙(続き)'!$M$61)</f>
        <v>#NUM!</v>
      </c>
    </row>
    <row r="48" spans="1:6">
      <c r="A48" s="172" t="str">
        <v>血液型</v>
      </c>
      <c r="B48" s="172" t="b">
        <v>0</v>
      </c>
      <c r="C48" s="172" t="b">
        <v>0</v>
      </c>
      <c r="D48" s="172" t="b">
        <v>0</v>
      </c>
      <c r="E48" s="172" t="b">
        <v>0</v>
      </c>
      <c r="F48" s="172" t="b">
        <v>0</v>
      </c>
    </row>
    <row r="49" spans="1:6">
      <c r="A49" s="172" t="s">
        <v>191</v>
      </c>
      <c r="B49" s="172" t="b">
        <v>0</v>
      </c>
      <c r="C49" s="172" t="b">
        <v>0</v>
      </c>
    </row>
    <row r="50" spans="1:6">
      <c r="A50" s="172" t="s">
        <v>53</v>
      </c>
      <c r="B50" s="172" t="b">
        <v>0</v>
      </c>
      <c r="C50" s="172" t="b">
        <v>0</v>
      </c>
    </row>
    <row r="51" spans="1:6">
      <c r="A51" s="172" t="s">
        <v>192</v>
      </c>
      <c r="B51" s="172" t="b">
        <v>0</v>
      </c>
      <c r="C51" s="172" t="b">
        <v>0</v>
      </c>
    </row>
    <row r="52" spans="1:6">
      <c r="A52" s="172" t="s">
        <v>165</v>
      </c>
      <c r="B52" s="172" t="b">
        <v>0</v>
      </c>
      <c r="C52" s="172" t="b">
        <v>0</v>
      </c>
    </row>
    <row r="54" spans="1:6">
      <c r="A54" s="172" t="str">
        <v>体験者情報６</v>
      </c>
    </row>
    <row r="55" spans="1:6">
      <c r="A55" s="172" t="s">
        <v>149</v>
      </c>
      <c r="B55" s="175" t="e">
        <f>DATE('お申込み用紙(続き)'!$F$83,'お申込み用紙(続き)'!$J$83,'お申込み用紙(続き)'!$M$83)</f>
        <v>#NUM!</v>
      </c>
    </row>
    <row r="56" spans="1:6">
      <c r="A56" s="172" t="str">
        <v>血液型</v>
      </c>
      <c r="B56" s="172" t="b">
        <v>0</v>
      </c>
      <c r="C56" s="172" t="b">
        <v>0</v>
      </c>
      <c r="D56" s="172" t="b">
        <v>0</v>
      </c>
      <c r="E56" s="172" t="b">
        <v>0</v>
      </c>
      <c r="F56" s="172" t="b">
        <v>0</v>
      </c>
    </row>
    <row r="57" spans="1:6">
      <c r="A57" s="172" t="s">
        <v>191</v>
      </c>
      <c r="B57" s="172" t="b">
        <v>0</v>
      </c>
      <c r="C57" s="172" t="b">
        <v>0</v>
      </c>
    </row>
    <row r="58" spans="1:6">
      <c r="A58" s="172" t="s">
        <v>53</v>
      </c>
      <c r="B58" s="172" t="b">
        <v>0</v>
      </c>
      <c r="C58" s="172" t="b">
        <v>0</v>
      </c>
    </row>
    <row r="59" spans="1:6">
      <c r="A59" s="172" t="s">
        <v>192</v>
      </c>
      <c r="B59" s="172" t="b">
        <v>0</v>
      </c>
      <c r="C59" s="172" t="b">
        <v>0</v>
      </c>
    </row>
    <row r="60" spans="1:6">
      <c r="A60" s="172" t="s">
        <v>165</v>
      </c>
      <c r="B60" s="172" t="b">
        <v>0</v>
      </c>
      <c r="C60" s="172" t="b">
        <v>0</v>
      </c>
    </row>
  </sheetData>
  <phoneticPr fontId="1" type="Hiragana"/>
  <conditionalFormatting sqref="G5:H5 G2:I4 G6:I10 A2:F10 J2:XFD10 A11:XFD1048576">
    <cfRule type="containsText" dxfId="0" priority="1" text="TRUE">
      <formula>NOT(ISERROR(SEARCH("TRUE",A2)))</formula>
    </cfRule>
  </conditionalFormatting>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tint="-0.25"/>
  </sheetPr>
  <dimension ref="A1:I7"/>
  <sheetViews>
    <sheetView view="pageBreakPreview" zoomScale="85" zoomScaleSheetLayoutView="85" workbookViewId="0">
      <selection activeCell="A7" sqref="A7:XFD7"/>
    </sheetView>
  </sheetViews>
  <sheetFormatPr defaultRowHeight="13.5"/>
  <cols>
    <col min="1" max="1" width="8.375" style="177" bestFit="1" customWidth="1"/>
    <col min="2" max="2" width="38.625" style="177" bestFit="1" customWidth="1"/>
    <col min="3" max="3" width="9.125" style="177" bestFit="1" customWidth="1"/>
    <col min="4" max="4" width="9.375" style="177" bestFit="1" customWidth="1"/>
    <col min="5" max="6" width="8.875" style="177" bestFit="1" customWidth="1"/>
    <col min="7" max="8" width="9.375" style="177" bestFit="1" customWidth="1"/>
    <col min="9" max="9" width="11.375" style="177" bestFit="1" customWidth="1"/>
    <col min="10" max="16384" width="9" style="177" customWidth="1"/>
  </cols>
  <sheetData>
    <row r="1" spans="1:9">
      <c r="A1" s="178" t="s">
        <v>150</v>
      </c>
      <c r="B1" s="178" t="s">
        <v>151</v>
      </c>
      <c r="C1" s="178" t="s">
        <v>152</v>
      </c>
      <c r="D1" s="178" t="s">
        <v>85</v>
      </c>
      <c r="E1" s="178" t="s">
        <v>114</v>
      </c>
      <c r="F1" s="178" t="s">
        <v>154</v>
      </c>
      <c r="G1" s="178" t="s">
        <v>153</v>
      </c>
      <c r="H1" s="180"/>
      <c r="I1" s="181" t="s">
        <v>38</v>
      </c>
    </row>
    <row r="2" spans="1:9" ht="14.25">
      <c r="A2" s="179" t="b">
        <f>判定!B10</f>
        <v>0</v>
      </c>
      <c r="B2" s="179" t="s">
        <v>120</v>
      </c>
      <c r="C2" s="179">
        <v>8000</v>
      </c>
      <c r="D2" s="179">
        <f>COUNTA(お申込み用紙!$R$21)</f>
        <v>0</v>
      </c>
      <c r="E2" s="179">
        <v>-4000</v>
      </c>
      <c r="F2" s="179">
        <f>IF(判定!$D$9=TRUE,1,0)</f>
        <v>0</v>
      </c>
      <c r="G2" s="179">
        <f t="shared" ref="G2:G7" si="0">IF(A2=TRUE,(C2*D2)-(-E2*F2),0)</f>
        <v>0</v>
      </c>
      <c r="I2" s="182">
        <f>SUM(G2:G7)</f>
        <v>0</v>
      </c>
    </row>
    <row r="3" spans="1:9">
      <c r="A3" s="179" t="b">
        <f>判定!C10</f>
        <v>0</v>
      </c>
      <c r="B3" s="179" t="s">
        <v>99</v>
      </c>
      <c r="C3" s="179">
        <v>13000</v>
      </c>
      <c r="D3" s="179">
        <f>COUNTA(お申込み用紙!$R$23)</f>
        <v>0</v>
      </c>
      <c r="E3" s="179">
        <v>-6500</v>
      </c>
      <c r="F3" s="179">
        <f>IF(判定!$D$9=TRUE,1,0)</f>
        <v>0</v>
      </c>
      <c r="G3" s="179">
        <f t="shared" si="0"/>
        <v>0</v>
      </c>
    </row>
    <row r="4" spans="1:9">
      <c r="A4" s="179" t="b">
        <f>判定!B12</f>
        <v>0</v>
      </c>
      <c r="B4" s="179" t="s">
        <v>228</v>
      </c>
      <c r="C4" s="179">
        <v>500</v>
      </c>
      <c r="D4" s="179">
        <f>お申込み用紙!$R$26</f>
        <v>0</v>
      </c>
      <c r="E4" s="179">
        <v>0</v>
      </c>
      <c r="F4" s="179">
        <v>0</v>
      </c>
      <c r="G4" s="179">
        <f t="shared" si="0"/>
        <v>0</v>
      </c>
    </row>
    <row r="5" spans="1:9">
      <c r="A5" s="179" t="b">
        <f>判定!C12</f>
        <v>0</v>
      </c>
      <c r="B5" s="179" t="s">
        <v>170</v>
      </c>
      <c r="C5" s="179">
        <v>1000</v>
      </c>
      <c r="D5" s="179">
        <f>お申込み用紙!$R$28</f>
        <v>0</v>
      </c>
      <c r="E5" s="179">
        <v>0</v>
      </c>
      <c r="F5" s="179">
        <v>0</v>
      </c>
      <c r="G5" s="179">
        <f t="shared" si="0"/>
        <v>0</v>
      </c>
    </row>
    <row r="6" spans="1:9">
      <c r="A6" s="179" t="b">
        <f>判定!D12</f>
        <v>0</v>
      </c>
      <c r="B6" s="179" t="s">
        <v>193</v>
      </c>
      <c r="C6" s="179">
        <v>500</v>
      </c>
      <c r="D6" s="179">
        <f>お申込み用紙!$R$30</f>
        <v>0</v>
      </c>
      <c r="E6" s="179">
        <v>0</v>
      </c>
      <c r="F6" s="179">
        <v>0</v>
      </c>
      <c r="G6" s="179">
        <f t="shared" si="0"/>
        <v>0</v>
      </c>
    </row>
    <row r="7" spans="1:9">
      <c r="A7" s="179" t="b">
        <f>判定!E12</f>
        <v>0</v>
      </c>
      <c r="B7" s="179" t="s">
        <v>229</v>
      </c>
      <c r="C7" s="179">
        <v>800</v>
      </c>
      <c r="D7" s="179">
        <f>お申込み用紙!$R$32</f>
        <v>0</v>
      </c>
      <c r="E7" s="179">
        <v>0</v>
      </c>
      <c r="F7" s="179">
        <v>0</v>
      </c>
      <c r="G7" s="179">
        <f t="shared" si="0"/>
        <v>0</v>
      </c>
    </row>
  </sheetData>
  <phoneticPr fontId="1" type="Hiragana"/>
  <pageMargins left="0.7" right="0.7" top="0.75" bottom="0.75" header="0.3" footer="0.3"/>
  <pageSetup paperSize="9" scale="98"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tint="-0.25"/>
  </sheetPr>
  <dimension ref="A2:G60"/>
  <sheetViews>
    <sheetView workbookViewId="0">
      <selection activeCell="A7" sqref="A7:XFD7"/>
    </sheetView>
  </sheetViews>
  <sheetFormatPr defaultColWidth="8.875" defaultRowHeight="13.5"/>
  <cols>
    <col min="1" max="1" width="10.375" style="173" customWidth="1"/>
    <col min="2" max="16384" width="8.875" style="173"/>
  </cols>
  <sheetData>
    <row r="2" spans="1:7">
      <c r="A2" s="173" t="s">
        <v>12</v>
      </c>
    </row>
    <row r="3" spans="1:7">
      <c r="A3" s="173" t="s">
        <v>79</v>
      </c>
    </row>
    <row r="4" spans="1:7">
      <c r="A4" s="173" t="s">
        <v>15</v>
      </c>
    </row>
    <row r="5" spans="1:7">
      <c r="A5" s="173" t="s">
        <v>184</v>
      </c>
    </row>
    <row r="6" spans="1:7">
      <c r="A6" s="173" t="s">
        <v>175</v>
      </c>
    </row>
    <row r="7" spans="1:7">
      <c r="A7" s="173" t="s">
        <v>176</v>
      </c>
    </row>
    <row r="8" spans="1:7">
      <c r="A8" s="173" t="s">
        <v>190</v>
      </c>
    </row>
    <row r="9" spans="1:7">
      <c r="A9" s="173" t="s">
        <v>171</v>
      </c>
    </row>
    <row r="11" spans="1:7">
      <c r="A11" s="173">
        <v>1</v>
      </c>
      <c r="B11" s="173">
        <v>1</v>
      </c>
      <c r="C11" s="173" t="s">
        <v>6</v>
      </c>
      <c r="D11" s="183" t="s">
        <v>37</v>
      </c>
      <c r="E11" s="173" t="s">
        <v>13</v>
      </c>
      <c r="F11" s="173" t="s">
        <v>97</v>
      </c>
      <c r="G11" s="173" t="s">
        <v>40</v>
      </c>
    </row>
    <row r="12" spans="1:7">
      <c r="A12" s="173">
        <v>2</v>
      </c>
      <c r="B12" s="173">
        <v>2</v>
      </c>
      <c r="C12" s="173" t="s">
        <v>39</v>
      </c>
      <c r="D12" s="183">
        <v>10</v>
      </c>
      <c r="E12" s="173" t="s">
        <v>105</v>
      </c>
      <c r="F12" s="184" t="s">
        <v>8</v>
      </c>
      <c r="G12" s="173" t="s">
        <v>156</v>
      </c>
    </row>
    <row r="13" spans="1:7">
      <c r="A13" s="173">
        <v>3</v>
      </c>
      <c r="B13" s="173">
        <v>3</v>
      </c>
      <c r="C13" s="173" t="s">
        <v>41</v>
      </c>
      <c r="D13" s="183">
        <v>20</v>
      </c>
      <c r="E13" s="173" t="s">
        <v>106</v>
      </c>
      <c r="F13" s="184" t="s">
        <v>96</v>
      </c>
    </row>
    <row r="14" spans="1:7">
      <c r="A14" s="173">
        <v>4</v>
      </c>
      <c r="B14" s="173">
        <v>4</v>
      </c>
      <c r="C14" s="173" t="s">
        <v>36</v>
      </c>
      <c r="D14" s="183">
        <v>30</v>
      </c>
      <c r="E14" s="173" t="s">
        <v>45</v>
      </c>
      <c r="F14" s="184" t="s">
        <v>96</v>
      </c>
    </row>
    <row r="15" spans="1:7">
      <c r="A15" s="173">
        <v>5</v>
      </c>
      <c r="B15" s="173">
        <v>5</v>
      </c>
      <c r="C15" s="173" t="s">
        <v>43</v>
      </c>
      <c r="D15" s="183">
        <v>40</v>
      </c>
      <c r="E15" s="173" t="s">
        <v>107</v>
      </c>
      <c r="F15" s="184" t="s">
        <v>96</v>
      </c>
    </row>
    <row r="16" spans="1:7">
      <c r="A16" s="173">
        <v>6</v>
      </c>
      <c r="B16" s="173">
        <v>6</v>
      </c>
      <c r="C16" s="173" t="s">
        <v>49</v>
      </c>
      <c r="D16" s="183">
        <v>50</v>
      </c>
      <c r="E16" s="173" t="s">
        <v>83</v>
      </c>
      <c r="F16" s="184" t="s">
        <v>96</v>
      </c>
    </row>
    <row r="17" spans="1:6">
      <c r="A17" s="173">
        <v>7</v>
      </c>
      <c r="B17" s="173">
        <v>7</v>
      </c>
      <c r="C17" s="173" t="s">
        <v>42</v>
      </c>
      <c r="D17" s="183"/>
      <c r="E17" s="173" t="s">
        <v>108</v>
      </c>
      <c r="F17" s="184" t="s">
        <v>96</v>
      </c>
    </row>
    <row r="18" spans="1:6">
      <c r="A18" s="173">
        <v>8</v>
      </c>
      <c r="B18" s="173">
        <v>8</v>
      </c>
      <c r="D18" s="183"/>
      <c r="E18" s="173" t="s">
        <v>109</v>
      </c>
      <c r="F18" s="184" t="s">
        <v>96</v>
      </c>
    </row>
    <row r="19" spans="1:6">
      <c r="A19" s="173">
        <v>9</v>
      </c>
      <c r="B19" s="173">
        <v>9</v>
      </c>
      <c r="D19" s="183"/>
      <c r="E19" s="173" t="s">
        <v>110</v>
      </c>
      <c r="F19" s="184" t="s">
        <v>94</v>
      </c>
    </row>
    <row r="20" spans="1:6">
      <c r="A20" s="173">
        <v>10</v>
      </c>
      <c r="B20" s="173">
        <v>10</v>
      </c>
      <c r="D20" s="183"/>
      <c r="E20" s="173" t="s">
        <v>88</v>
      </c>
      <c r="F20" s="184" t="s">
        <v>94</v>
      </c>
    </row>
    <row r="21" spans="1:6">
      <c r="A21" s="173">
        <v>11</v>
      </c>
      <c r="B21" s="173">
        <v>11</v>
      </c>
      <c r="E21" s="173" t="s">
        <v>113</v>
      </c>
      <c r="F21" s="184" t="s">
        <v>94</v>
      </c>
    </row>
    <row r="22" spans="1:6">
      <c r="A22" s="173">
        <v>12</v>
      </c>
      <c r="B22" s="173">
        <v>12</v>
      </c>
      <c r="E22" s="173" t="s">
        <v>115</v>
      </c>
      <c r="F22" s="184" t="s">
        <v>94</v>
      </c>
    </row>
    <row r="23" spans="1:6">
      <c r="B23" s="173">
        <v>13</v>
      </c>
      <c r="E23" s="173" t="s">
        <v>117</v>
      </c>
      <c r="F23" s="184" t="s">
        <v>94</v>
      </c>
    </row>
    <row r="24" spans="1:6">
      <c r="B24" s="173">
        <v>14</v>
      </c>
      <c r="E24" s="173" t="s">
        <v>82</v>
      </c>
      <c r="F24" s="184" t="s">
        <v>94</v>
      </c>
    </row>
    <row r="25" spans="1:6">
      <c r="B25" s="173">
        <v>15</v>
      </c>
      <c r="E25" s="173" t="s">
        <v>118</v>
      </c>
      <c r="F25" s="184" t="s">
        <v>94</v>
      </c>
    </row>
    <row r="26" spans="1:6">
      <c r="B26" s="173">
        <v>16</v>
      </c>
      <c r="E26" s="173" t="s">
        <v>121</v>
      </c>
      <c r="F26" s="184" t="s">
        <v>93</v>
      </c>
    </row>
    <row r="27" spans="1:6">
      <c r="B27" s="173">
        <v>17</v>
      </c>
      <c r="E27" s="173" t="s">
        <v>122</v>
      </c>
      <c r="F27" s="184" t="s">
        <v>93</v>
      </c>
    </row>
    <row r="28" spans="1:6">
      <c r="B28" s="173">
        <v>18</v>
      </c>
      <c r="E28" s="173" t="s">
        <v>124</v>
      </c>
      <c r="F28" s="184" t="s">
        <v>93</v>
      </c>
    </row>
    <row r="29" spans="1:6">
      <c r="B29" s="173">
        <v>19</v>
      </c>
      <c r="E29" s="173" t="s">
        <v>125</v>
      </c>
      <c r="F29" s="184" t="s">
        <v>93</v>
      </c>
    </row>
    <row r="30" spans="1:6">
      <c r="B30" s="173">
        <v>20</v>
      </c>
      <c r="E30" s="173" t="s">
        <v>127</v>
      </c>
      <c r="F30" s="184" t="s">
        <v>93</v>
      </c>
    </row>
    <row r="31" spans="1:6">
      <c r="B31" s="173">
        <v>21</v>
      </c>
      <c r="E31" s="173" t="s">
        <v>103</v>
      </c>
      <c r="F31" s="184" t="s">
        <v>93</v>
      </c>
    </row>
    <row r="32" spans="1:6">
      <c r="B32" s="173">
        <v>22</v>
      </c>
      <c r="E32" s="173" t="s">
        <v>128</v>
      </c>
      <c r="F32" s="184" t="s">
        <v>93</v>
      </c>
    </row>
    <row r="33" spans="2:6">
      <c r="B33" s="173">
        <v>23</v>
      </c>
      <c r="E33" s="173" t="s">
        <v>111</v>
      </c>
      <c r="F33" s="184" t="s">
        <v>93</v>
      </c>
    </row>
    <row r="34" spans="2:6">
      <c r="B34" s="173">
        <v>24</v>
      </c>
      <c r="E34" s="173" t="s">
        <v>129</v>
      </c>
      <c r="F34" s="184" t="s">
        <v>93</v>
      </c>
    </row>
    <row r="35" spans="2:6">
      <c r="B35" s="173">
        <v>25</v>
      </c>
      <c r="E35" s="173" t="s">
        <v>104</v>
      </c>
      <c r="F35" s="184" t="s">
        <v>92</v>
      </c>
    </row>
    <row r="36" spans="2:6">
      <c r="B36" s="173">
        <v>26</v>
      </c>
      <c r="E36" s="173" t="s">
        <v>130</v>
      </c>
      <c r="F36" s="184" t="s">
        <v>92</v>
      </c>
    </row>
    <row r="37" spans="2:6">
      <c r="B37" s="173">
        <v>27</v>
      </c>
      <c r="E37" s="173" t="s">
        <v>131</v>
      </c>
      <c r="F37" s="184" t="s">
        <v>92</v>
      </c>
    </row>
    <row r="38" spans="2:6">
      <c r="B38" s="173">
        <v>28</v>
      </c>
      <c r="E38" s="173" t="s">
        <v>133</v>
      </c>
      <c r="F38" s="184" t="s">
        <v>92</v>
      </c>
    </row>
    <row r="39" spans="2:6">
      <c r="B39" s="173">
        <v>29</v>
      </c>
      <c r="E39" s="173" t="s">
        <v>86</v>
      </c>
      <c r="F39" s="184" t="s">
        <v>92</v>
      </c>
    </row>
    <row r="40" spans="2:6">
      <c r="B40" s="173">
        <v>30</v>
      </c>
      <c r="E40" s="173" t="s">
        <v>134</v>
      </c>
      <c r="F40" s="184" t="s">
        <v>92</v>
      </c>
    </row>
    <row r="41" spans="2:6">
      <c r="B41" s="173">
        <v>31</v>
      </c>
      <c r="E41" s="173" t="s">
        <v>135</v>
      </c>
      <c r="F41" s="184" t="s">
        <v>92</v>
      </c>
    </row>
    <row r="42" spans="2:6">
      <c r="E42" s="173" t="s">
        <v>136</v>
      </c>
      <c r="F42" s="184" t="s">
        <v>26</v>
      </c>
    </row>
    <row r="43" spans="2:6">
      <c r="E43" s="173" t="s">
        <v>84</v>
      </c>
      <c r="F43" s="184" t="s">
        <v>84</v>
      </c>
    </row>
    <row r="44" spans="2:6">
      <c r="E44" s="173" t="s">
        <v>137</v>
      </c>
      <c r="F44" s="184" t="s">
        <v>73</v>
      </c>
    </row>
    <row r="45" spans="2:6">
      <c r="E45" s="173" t="s">
        <v>138</v>
      </c>
      <c r="F45" s="184" t="s">
        <v>73</v>
      </c>
    </row>
    <row r="46" spans="2:6">
      <c r="E46" s="173" t="s">
        <v>139</v>
      </c>
      <c r="F46" s="184" t="s">
        <v>73</v>
      </c>
    </row>
    <row r="47" spans="2:6">
      <c r="E47" s="173" t="s">
        <v>44</v>
      </c>
      <c r="F47" s="184" t="s">
        <v>73</v>
      </c>
    </row>
    <row r="48" spans="2:6">
      <c r="E48" s="173" t="s">
        <v>87</v>
      </c>
      <c r="F48" s="184" t="s">
        <v>91</v>
      </c>
    </row>
    <row r="49" spans="5:6">
      <c r="E49" s="173" t="s">
        <v>140</v>
      </c>
      <c r="F49" s="184" t="s">
        <v>91</v>
      </c>
    </row>
    <row r="50" spans="5:6">
      <c r="E50" s="173" t="s">
        <v>33</v>
      </c>
      <c r="F50" s="184" t="s">
        <v>91</v>
      </c>
    </row>
    <row r="51" spans="5:6">
      <c r="E51" s="173" t="s">
        <v>141</v>
      </c>
      <c r="F51" s="184" t="s">
        <v>91</v>
      </c>
    </row>
    <row r="52" spans="5:6">
      <c r="E52" s="173" t="s">
        <v>142</v>
      </c>
      <c r="F52" s="184" t="s">
        <v>90</v>
      </c>
    </row>
    <row r="53" spans="5:6">
      <c r="E53" s="173" t="s">
        <v>58</v>
      </c>
      <c r="F53" s="184" t="s">
        <v>90</v>
      </c>
    </row>
    <row r="54" spans="5:6">
      <c r="E54" s="173" t="s">
        <v>3</v>
      </c>
      <c r="F54" s="184" t="s">
        <v>90</v>
      </c>
    </row>
    <row r="55" spans="5:6">
      <c r="E55" s="173" t="s">
        <v>47</v>
      </c>
      <c r="F55" s="184" t="s">
        <v>90</v>
      </c>
    </row>
    <row r="56" spans="5:6">
      <c r="E56" s="173" t="s">
        <v>143</v>
      </c>
      <c r="F56" s="184" t="s">
        <v>90</v>
      </c>
    </row>
    <row r="57" spans="5:6">
      <c r="E57" s="173" t="s">
        <v>145</v>
      </c>
      <c r="F57" s="184" t="s">
        <v>90</v>
      </c>
    </row>
    <row r="58" spans="5:6">
      <c r="E58" s="173" t="s">
        <v>116</v>
      </c>
      <c r="F58" s="184" t="s">
        <v>90</v>
      </c>
    </row>
    <row r="59" spans="5:6">
      <c r="E59" s="173" t="s">
        <v>147</v>
      </c>
      <c r="F59" s="184" t="s">
        <v>90</v>
      </c>
    </row>
    <row r="60" spans="5:6">
      <c r="E60" s="173" t="s">
        <v>81</v>
      </c>
      <c r="F60" s="173" t="s">
        <v>81</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ご注意事項</vt:lpstr>
      <vt:lpstr>お申込み用紙</vt:lpstr>
      <vt:lpstr>お申込み用紙(続き)</vt:lpstr>
      <vt:lpstr>判定</vt:lpstr>
      <vt:lpstr>計算</vt:lpstr>
      <vt:lpstr>検索値</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朋未</dc:creator>
  <cp:lastModifiedBy>吉田　朋未</cp:lastModifiedBy>
  <cp:lastPrinted>2023-01-05T01:37:09Z</cp:lastPrinted>
  <dcterms:created xsi:type="dcterms:W3CDTF">2022-12-14T05:21:12Z</dcterms:created>
  <dcterms:modified xsi:type="dcterms:W3CDTF">2023-04-24T06:42:30Z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2023-04-24T06:42:30Z</vt:filetime>
  </property>
</Properties>
</file>