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800" windowHeight="8760"/>
  </bookViews>
  <sheets>
    <sheet name="ご注意事項" sheetId="1" r:id="rId1"/>
    <sheet name="お申込み用紙" sheetId="2" r:id="rId2"/>
    <sheet name="お申込み用紙(続き)" sheetId="6" r:id="rId3"/>
    <sheet name="判定" sheetId="5" state="hidden" r:id="rId4"/>
    <sheet name="計算" sheetId="4" state="hidden" r:id="rId5"/>
    <sheet name="検索値" sheetId="3" state="hidden" r:id="rId6"/>
  </sheets>
  <definedNames>
    <definedName name="_xlnm.Print_Area" localSheetId="0">ご注意事項!$A$1:$K$88</definedName>
    <definedName name="_xlnm.Print_Area" localSheetId="1">お申込み用紙!$A$2:$AF$91</definedName>
    <definedName name="_xlnm.Print_Area" localSheetId="2">'お申込み用紙(続き)'!$A$2:$AF$183</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吉田　朋未</author>
  </authors>
  <commentList>
    <comment ref="F37" authorId="0">
      <text>
        <r>
          <rPr>
            <sz val="11"/>
            <color theme="1"/>
            <rFont val="BIZ UDPゴシック"/>
          </rPr>
          <t>個人の場合は「個人」と
記入してください。</t>
        </r>
      </text>
    </comment>
  </commentList>
</comments>
</file>

<file path=xl/sharedStrings.xml><?xml version="1.0" encoding="utf-8"?>
<sst xmlns="http://schemas.openxmlformats.org/spreadsheetml/2006/main" xmlns:r="http://schemas.openxmlformats.org/officeDocument/2006/relationships" count="253" uniqueCount="253">
  <si>
    <t>長崎</t>
    <rPh sb="0" eb="2">
      <t>ながさき</t>
    </rPh>
    <phoneticPr fontId="1" type="Hiragana"/>
  </si>
  <si>
    <t>　□強いだるさ（倦怠感）</t>
  </si>
  <si>
    <t>送迎有無</t>
    <rPh sb="0" eb="2">
      <t>そうげい</t>
    </rPh>
    <rPh sb="2" eb="4">
      <t>うむ</t>
    </rPh>
    <phoneticPr fontId="1" type="Hiragana"/>
  </si>
  <si>
    <t>おひとりさま</t>
  </si>
  <si>
    <t>ウェットスーツ等貸出し</t>
    <rPh sb="7" eb="8">
      <t>とう</t>
    </rPh>
    <rPh sb="8" eb="9">
      <t>か</t>
    </rPh>
    <rPh sb="9" eb="10">
      <t>だ</t>
    </rPh>
    <phoneticPr fontId="1" type="Hiragana"/>
  </si>
  <si>
    <t>　□においがわかりにくい</t>
  </si>
  <si>
    <t>タクシー</t>
  </si>
  <si>
    <t>月</t>
    <rPh sb="0" eb="1">
      <t>げつ</t>
    </rPh>
    <phoneticPr fontId="1" type="Hiragana"/>
  </si>
  <si>
    <t>智頭町総合センター(智頭町智頭2076-2)到着予定時間</t>
    <rPh sb="0" eb="3">
      <t>ちずちょう</t>
    </rPh>
    <rPh sb="3" eb="5">
      <t>そうごう</t>
    </rPh>
    <rPh sb="22" eb="24">
      <t>とうちゃく</t>
    </rPh>
    <rPh sb="24" eb="26">
      <t>よてい</t>
    </rPh>
    <rPh sb="26" eb="28">
      <t>じかん</t>
    </rPh>
    <phoneticPr fontId="1" type="Hiragana"/>
  </si>
  <si>
    <t>　□下痢</t>
  </si>
  <si>
    <t>北海道地方</t>
    <rPh sb="3" eb="5">
      <t>ちほう</t>
    </rPh>
    <phoneticPr fontId="1" type="Hiragana"/>
  </si>
  <si>
    <t>E-mail</t>
  </si>
  <si>
    <t>　□咳、痰</t>
  </si>
  <si>
    <t>※「ご注意事項」タブの内容をご一読いただき、チェックを入れてください。</t>
  </si>
  <si>
    <t>月</t>
    <rPh sb="0" eb="1">
      <t>つき</t>
    </rPh>
    <phoneticPr fontId="1" type="Hiragana"/>
  </si>
  <si>
    <t>都道府県</t>
    <rPh sb="0" eb="4">
      <t>とどうふけん</t>
    </rPh>
    <phoneticPr fontId="1" type="Hiragana"/>
  </si>
  <si>
    <t>・ペットの同伴は不可となっております。</t>
  </si>
  <si>
    <t>※未記入項目があります。</t>
    <rPh sb="1" eb="2">
      <t>ひつじ</t>
    </rPh>
    <rPh sb="2" eb="4">
      <t>きにゅう</t>
    </rPh>
    <rPh sb="4" eb="6">
      <t>こうもく</t>
    </rPh>
    <phoneticPr fontId="1" type="Hiragana"/>
  </si>
  <si>
    <t>　□鼻水</t>
  </si>
  <si>
    <t>　□発熱（３７．５℃以上）</t>
  </si>
  <si>
    <t>　□のどの痛み</t>
  </si>
  <si>
    <t>団体ツアー</t>
    <rPh sb="0" eb="2">
      <t>だんたい</t>
    </rPh>
    <phoneticPr fontId="1" type="Hiragana"/>
  </si>
  <si>
    <t>　□息苦しさ</t>
  </si>
  <si>
    <t>　□味が分かりにくい</t>
  </si>
  <si>
    <t>　・体験グループは６人以内の少人数で組みましょう。</t>
  </si>
  <si>
    <t>　□吐き気、嘔吐</t>
  </si>
  <si>
    <t>不要</t>
    <rPh sb="0" eb="2">
      <t>ふよう</t>
    </rPh>
    <phoneticPr fontId="1" type="Hiragana"/>
  </si>
  <si>
    <t>鳥取県（智頭町以外）</t>
    <rPh sb="0" eb="3">
      <t>とっとりけん</t>
    </rPh>
    <rPh sb="4" eb="7">
      <t>ちずちょう</t>
    </rPh>
    <rPh sb="7" eb="9">
      <t>いがい</t>
    </rPh>
    <phoneticPr fontId="1" type="Hiragana"/>
  </si>
  <si>
    <t>　最新の観光情報を皆様に提供するため、また、よりよいサービス提供を行うための統計資料として活用するために個人情報を利用させていただくことがございます。
　皆様からご提供いいただいた個人情報について、確認・訂正・削除を希望される場合、智頭町観光協会はご本人様からの要請であることを十分に確認したうえですみやかに確認・訂正・削除の対応をさせていただきます。皆様の個人情報について、ご本人の同意を得ずに第三者へ開示することは正当な理由のない限りいたしません。但し、裁判所、検察庁、警察、弁護士会または、これらに準じた権限を有する機関から内容についての開示を求められた場合、智頭町観光協会はこれに応じて情報を開示することがございます。</t>
  </si>
  <si>
    <t>年</t>
    <rPh sb="0" eb="1">
      <t>ねん</t>
    </rPh>
    <phoneticPr fontId="1" type="Hiragana"/>
  </si>
  <si>
    <t>自家用車</t>
    <rPh sb="0" eb="4">
      <t>じかようしゃ</t>
    </rPh>
    <phoneticPr fontId="1" type="Hiragana"/>
  </si>
  <si>
    <t>日</t>
    <rPh sb="0" eb="1">
      <t>にち</t>
    </rPh>
    <phoneticPr fontId="1" type="Hiragana"/>
  </si>
  <si>
    <t>愛媛</t>
    <rPh sb="0" eb="2">
      <t>えひめ</t>
    </rPh>
    <phoneticPr fontId="1" type="Hiragana"/>
  </si>
  <si>
    <t>（</t>
  </si>
  <si>
    <t>）</t>
  </si>
  <si>
    <t>木</t>
  </si>
  <si>
    <t>00</t>
  </si>
  <si>
    <t>請求額合計</t>
    <rPh sb="0" eb="3">
      <t>せいきゅうがく</t>
    </rPh>
    <rPh sb="3" eb="5">
      <t>ごうけい</t>
    </rPh>
    <phoneticPr fontId="1" type="Hiragana"/>
  </si>
  <si>
    <t>火</t>
  </si>
  <si>
    <t>男</t>
    <rPh sb="0" eb="1">
      <t>おとこ</t>
    </rPh>
    <phoneticPr fontId="1" type="Hiragana"/>
  </si>
  <si>
    <t>日</t>
  </si>
  <si>
    <t>水</t>
  </si>
  <si>
    <t>体験時間</t>
    <rPh sb="0" eb="2">
      <t>たいけん</t>
    </rPh>
    <rPh sb="2" eb="4">
      <t>じかん</t>
    </rPh>
    <phoneticPr fontId="1" type="Hiragana"/>
  </si>
  <si>
    <t>岩手</t>
  </si>
  <si>
    <t>利用しない</t>
    <rPh sb="0" eb="2">
      <t>りよう</t>
    </rPh>
    <phoneticPr fontId="1" type="Hiragana"/>
  </si>
  <si>
    <t>金</t>
  </si>
  <si>
    <t>山口</t>
    <rPh sb="0" eb="2">
      <t>やまぐち</t>
    </rPh>
    <phoneticPr fontId="1" type="Hiragana"/>
  </si>
  <si>
    <t>熊本</t>
    <rPh sb="0" eb="2">
      <t>くまもと</t>
    </rPh>
    <phoneticPr fontId="1" type="Hiragana"/>
  </si>
  <si>
    <t>半日コース　標準所要時間約2.5～4時間</t>
    <rPh sb="0" eb="2">
      <t>はんにち</t>
    </rPh>
    <rPh sb="6" eb="8">
      <t>ひょうじゅん</t>
    </rPh>
    <rPh sb="8" eb="10">
      <t>しょよう</t>
    </rPh>
    <rPh sb="10" eb="12">
      <t>じかん</t>
    </rPh>
    <rPh sb="12" eb="13">
      <t>やく</t>
    </rPh>
    <rPh sb="18" eb="20">
      <t>じかん</t>
    </rPh>
    <phoneticPr fontId="1" type="Hiragana"/>
  </si>
  <si>
    <t>土</t>
  </si>
  <si>
    <t>氏　　名</t>
    <rPh sb="0" eb="1">
      <t>し</t>
    </rPh>
    <rPh sb="3" eb="4">
      <t>な</t>
    </rPh>
    <phoneticPr fontId="1" type="Hiragana"/>
  </si>
  <si>
    <t>〒</t>
  </si>
  <si>
    <t>高速バス・バス</t>
    <rPh sb="0" eb="2">
      <t>こうそく</t>
    </rPh>
    <phoneticPr fontId="1" type="Hiragana"/>
  </si>
  <si>
    <t>疎開保険</t>
    <rPh sb="0" eb="2">
      <t>そかい</t>
    </rPh>
    <rPh sb="2" eb="4">
      <t>ほけん</t>
    </rPh>
    <phoneticPr fontId="1" type="Hiragana"/>
  </si>
  <si>
    <t>JR・智頭急行</t>
    <rPh sb="3" eb="5">
      <t>ちず</t>
    </rPh>
    <rPh sb="5" eb="7">
      <t>きゅうこう</t>
    </rPh>
    <phoneticPr fontId="1" type="Hiragana"/>
  </si>
  <si>
    <t>　　　　（　　　）　　　　</t>
  </si>
  <si>
    <t>代表者と体験者情報１が同一の場合はチェック</t>
    <rPh sb="0" eb="3">
      <t>だいひょうしゃ</t>
    </rPh>
    <rPh sb="4" eb="6">
      <t>たいけん</t>
    </rPh>
    <rPh sb="6" eb="7">
      <t>もの</t>
    </rPh>
    <rPh sb="7" eb="9">
      <t>じょうほう</t>
    </rPh>
    <rPh sb="11" eb="13">
      <t>どういつ</t>
    </rPh>
    <rPh sb="14" eb="16">
      <t>ばあい</t>
    </rPh>
    <phoneticPr fontId="1" type="Hiragana"/>
  </si>
  <si>
    <t>レンタカー</t>
  </si>
  <si>
    <t>佐賀</t>
    <rPh sb="0" eb="2">
      <t>さが</t>
    </rPh>
    <phoneticPr fontId="1" type="Hiragana"/>
  </si>
  <si>
    <t>その他</t>
    <rPh sb="2" eb="3">
      <t>た</t>
    </rPh>
    <phoneticPr fontId="1" type="Hiragana"/>
  </si>
  <si>
    <t>時</t>
    <rPh sb="0" eb="1">
      <t>じ</t>
    </rPh>
    <phoneticPr fontId="1" type="Hiragana"/>
  </si>
  <si>
    <t>　　感染防止に向けて、マスク・アルコールジェル・ティッシュ・ビニール袋等を準備しましょう。</t>
  </si>
  <si>
    <t>必要</t>
    <rPh sb="0" eb="2">
      <t>ひつよう</t>
    </rPh>
    <phoneticPr fontId="1" type="Hiragana"/>
  </si>
  <si>
    <t>観光</t>
    <rPh sb="0" eb="2">
      <t>かんこう</t>
    </rPh>
    <phoneticPr fontId="1" type="Hiragana"/>
  </si>
  <si>
    <t>研修</t>
    <rPh sb="0" eb="2">
      <t>けんしゅう</t>
    </rPh>
    <phoneticPr fontId="1" type="Hiragana"/>
  </si>
  <si>
    <t>現地(芦津セラピーロード)出発予定時間（体験終了時間）</t>
    <rPh sb="0" eb="2">
      <t>げんち</t>
    </rPh>
    <rPh sb="3" eb="5">
      <t>あしず</t>
    </rPh>
    <rPh sb="13" eb="15">
      <t>しゅっぱつ</t>
    </rPh>
    <rPh sb="15" eb="17">
      <t>よてい</t>
    </rPh>
    <rPh sb="17" eb="19">
      <t>じかん</t>
    </rPh>
    <rPh sb="20" eb="22">
      <t>たいけん</t>
    </rPh>
    <rPh sb="22" eb="24">
      <t>しゅうりょう</t>
    </rPh>
    <rPh sb="24" eb="26">
      <t>じかん</t>
    </rPh>
    <phoneticPr fontId="1" type="Hiragana"/>
  </si>
  <si>
    <t>視察</t>
    <rPh sb="0" eb="2">
      <t>しさつ</t>
    </rPh>
    <phoneticPr fontId="1" type="Hiragana"/>
  </si>
  <si>
    <t>夫婦</t>
    <rPh sb="0" eb="2">
      <t>ふうふ</t>
    </rPh>
    <phoneticPr fontId="1" type="Hiragana"/>
  </si>
  <si>
    <t>　・トイレ使用前後は、消毒液で手指や触れた箇所などを消毒しましょう。</t>
  </si>
  <si>
    <t>しない</t>
  </si>
  <si>
    <t>家族</t>
    <rPh sb="0" eb="2">
      <t>かぞく</t>
    </rPh>
    <phoneticPr fontId="1" type="Hiragana"/>
  </si>
  <si>
    <t>友人</t>
    <rPh sb="0" eb="2">
      <t>ゆうじん</t>
    </rPh>
    <phoneticPr fontId="1" type="Hiragana"/>
  </si>
  <si>
    <t>同僚</t>
    <rPh sb="0" eb="2">
      <t>どうりょう</t>
    </rPh>
    <phoneticPr fontId="1" type="Hiragana"/>
  </si>
  <si>
    <t>中国地方</t>
  </si>
  <si>
    <t>基本情報</t>
    <rPh sb="0" eb="2">
      <t>きほん</t>
    </rPh>
    <rPh sb="2" eb="4">
      <t>じょうほう</t>
    </rPh>
    <phoneticPr fontId="1" type="Hiragana"/>
  </si>
  <si>
    <t>代表者情報</t>
    <rPh sb="0" eb="3">
      <t>だいひょうしゃ</t>
    </rPh>
    <rPh sb="3" eb="5">
      <t>じょうほう</t>
    </rPh>
    <phoneticPr fontId="1" type="Hiragana"/>
  </si>
  <si>
    <t>ふりがな</t>
  </si>
  <si>
    <t>F A X</t>
  </si>
  <si>
    <t>電話番号</t>
    <rPh sb="0" eb="2">
      <t>でんわ</t>
    </rPh>
    <rPh sb="2" eb="4">
      <t>ばんごう</t>
    </rPh>
    <phoneticPr fontId="1" type="Hiragana"/>
  </si>
  <si>
    <t>住　　　所</t>
    <rPh sb="0" eb="1">
      <t>じゅう</t>
    </rPh>
    <rPh sb="4" eb="5">
      <t>ところ</t>
    </rPh>
    <phoneticPr fontId="1" type="Hiragana"/>
  </si>
  <si>
    <t>※チェックを入れてください。</t>
    <rPh sb="6" eb="7">
      <t>い</t>
    </rPh>
    <phoneticPr fontId="1" type="Hiragana"/>
  </si>
  <si>
    <t>様</t>
    <rPh sb="0" eb="1">
      <t>さま</t>
    </rPh>
    <phoneticPr fontId="1" type="Hiragana"/>
  </si>
  <si>
    <t>海外</t>
    <rPh sb="0" eb="2">
      <t>かいがい</t>
    </rPh>
    <phoneticPr fontId="1" type="Hiragana"/>
  </si>
  <si>
    <t>東京</t>
  </si>
  <si>
    <t>秋田</t>
  </si>
  <si>
    <t>智頭町内</t>
    <rPh sb="0" eb="2">
      <t>ちず</t>
    </rPh>
    <rPh sb="2" eb="4">
      <t>ちょうない</t>
    </rPh>
    <phoneticPr fontId="1" type="Hiragana"/>
  </si>
  <si>
    <t>兵庫</t>
    <rPh sb="0" eb="2">
      <t>ひょうご</t>
    </rPh>
    <phoneticPr fontId="1" type="Hiragana"/>
  </si>
  <si>
    <t>人数</t>
    <rPh sb="0" eb="2">
      <t>にんずう</t>
    </rPh>
    <phoneticPr fontId="1" type="Hiragana"/>
  </si>
  <si>
    <t>徳島</t>
    <rPh sb="0" eb="2">
      <t>とくしま</t>
    </rPh>
    <phoneticPr fontId="1" type="Hiragana"/>
  </si>
  <si>
    <t>栃木</t>
  </si>
  <si>
    <t>智頭町
までの
交通手段</t>
    <rPh sb="0" eb="3">
      <t>ちずちょう</t>
    </rPh>
    <rPh sb="8" eb="10">
      <t>こうつう</t>
    </rPh>
    <rPh sb="10" eb="12">
      <t>しゅだん</t>
    </rPh>
    <phoneticPr fontId="1" type="Hiragana"/>
  </si>
  <si>
    <t>九州・沖縄地方</t>
  </si>
  <si>
    <t>四国地方</t>
  </si>
  <si>
    <t>近畿地方</t>
  </si>
  <si>
    <t>中部地方</t>
  </si>
  <si>
    <t>なし</t>
  </si>
  <si>
    <t>関東地方</t>
    <rPh sb="0" eb="2">
      <t>かんとう</t>
    </rPh>
    <rPh sb="2" eb="4">
      <t>ちほう</t>
    </rPh>
    <phoneticPr fontId="1" type="Hiragana"/>
  </si>
  <si>
    <t>東北地方</t>
  </si>
  <si>
    <t>左の判定</t>
    <rPh sb="0" eb="1">
      <t>ひだり</t>
    </rPh>
    <rPh sb="2" eb="4">
      <t>はんてい</t>
    </rPh>
    <phoneticPr fontId="1" type="Hiragana"/>
  </si>
  <si>
    <t>円</t>
    <rPh sb="0" eb="1">
      <t>えん</t>
    </rPh>
    <phoneticPr fontId="1" type="Hiragana"/>
  </si>
  <si>
    <t>1日コース</t>
    <rPh sb="1" eb="2">
      <t>にち</t>
    </rPh>
    <phoneticPr fontId="1" type="Hiragana"/>
  </si>
  <si>
    <t>福井</t>
    <rPh sb="0" eb="2">
      <t>ふくい</t>
    </rPh>
    <phoneticPr fontId="1" type="Hiragana"/>
  </si>
  <si>
    <t>人</t>
    <rPh sb="0" eb="1">
      <t>にん</t>
    </rPh>
    <phoneticPr fontId="1" type="Hiragana"/>
  </si>
  <si>
    <t>三重</t>
    <rPh sb="0" eb="2">
      <t>みえ</t>
    </rPh>
    <phoneticPr fontId="1" type="Hiragana"/>
  </si>
  <si>
    <t>北海</t>
  </si>
  <si>
    <t>青森</t>
  </si>
  <si>
    <t>宮城</t>
  </si>
  <si>
    <t>山形</t>
  </si>
  <si>
    <t>福島</t>
  </si>
  <si>
    <t>静岡</t>
    <rPh sb="0" eb="2">
      <t>しずおか</t>
    </rPh>
    <phoneticPr fontId="1" type="Hiragana"/>
  </si>
  <si>
    <t>茨城</t>
  </si>
  <si>
    <t>割引</t>
    <rPh sb="0" eb="2">
      <t>わりびき</t>
    </rPh>
    <phoneticPr fontId="1" type="Hiragana"/>
  </si>
  <si>
    <t>群馬</t>
  </si>
  <si>
    <t>貸出し</t>
    <rPh sb="0" eb="2">
      <t>かしだ</t>
    </rPh>
    <phoneticPr fontId="1" type="Hiragana"/>
  </si>
  <si>
    <t>鹿児島</t>
    <rPh sb="0" eb="3">
      <t>かごしま</t>
    </rPh>
    <phoneticPr fontId="1" type="Hiragana"/>
  </si>
  <si>
    <t>埼玉</t>
  </si>
  <si>
    <t>千葉</t>
  </si>
  <si>
    <t>体験者情報２</t>
    <rPh sb="0" eb="2">
      <t>たいけん</t>
    </rPh>
    <rPh sb="2" eb="3">
      <t>もの</t>
    </rPh>
    <rPh sb="3" eb="5">
      <t>じょうほう</t>
    </rPh>
    <phoneticPr fontId="1" type="Hiragana"/>
  </si>
  <si>
    <t>神奈川</t>
    <rPh sb="0" eb="3">
      <t>かながわ</t>
    </rPh>
    <phoneticPr fontId="1" type="Hiragana"/>
  </si>
  <si>
    <t>新潟</t>
    <rPh sb="0" eb="2">
      <t>にいがた</t>
    </rPh>
    <phoneticPr fontId="1" type="Hiragana"/>
  </si>
  <si>
    <t>半日コース</t>
    <rPh sb="0" eb="2">
      <t>はんにち</t>
    </rPh>
    <phoneticPr fontId="1" type="Hiragana"/>
  </si>
  <si>
    <t>山梨</t>
    <rPh sb="0" eb="2">
      <t>やまなし</t>
    </rPh>
    <phoneticPr fontId="1" type="Hiragana"/>
  </si>
  <si>
    <t>▼ご希望の体験コース・時間にチェックし、数量をご記入ください。</t>
    <rPh sb="2" eb="4">
      <t>きぼう</t>
    </rPh>
    <rPh sb="5" eb="7">
      <t>たいけん</t>
    </rPh>
    <rPh sb="11" eb="13">
      <t>じかん</t>
    </rPh>
    <rPh sb="20" eb="22">
      <t>すうりょう</t>
    </rPh>
    <rPh sb="24" eb="26">
      <t>きにゅう</t>
    </rPh>
    <phoneticPr fontId="1" type="Hiragana"/>
  </si>
  <si>
    <t>長野</t>
    <rPh sb="0" eb="2">
      <t>ながの</t>
    </rPh>
    <phoneticPr fontId="1" type="Hiragana"/>
  </si>
  <si>
    <t>富山</t>
    <rPh sb="0" eb="2">
      <t>とやま</t>
    </rPh>
    <phoneticPr fontId="1" type="Hiragana"/>
  </si>
  <si>
    <t>石川</t>
    <rPh sb="0" eb="2">
      <t>いしかわ</t>
    </rPh>
    <phoneticPr fontId="1" type="Hiragana"/>
  </si>
  <si>
    <t>　荒天等による内容変更の場合には、代表者へ連絡をいたします。</t>
    <rPh sb="1" eb="3">
      <t>こうてん</t>
    </rPh>
    <rPh sb="3" eb="4">
      <t>とう</t>
    </rPh>
    <rPh sb="7" eb="9">
      <t>ないよう</t>
    </rPh>
    <rPh sb="9" eb="11">
      <t>へんこう</t>
    </rPh>
    <rPh sb="12" eb="14">
      <t>ばあい</t>
    </rPh>
    <rPh sb="17" eb="20">
      <t>だいひょうしゃ</t>
    </rPh>
    <rPh sb="21" eb="23">
      <t>れんらく</t>
    </rPh>
    <phoneticPr fontId="1" type="Hiragana"/>
  </si>
  <si>
    <t>岐阜</t>
    <rPh sb="0" eb="2">
      <t>ぎふ</t>
    </rPh>
    <phoneticPr fontId="1" type="Hiragana"/>
  </si>
  <si>
    <t>愛知</t>
    <rPh sb="0" eb="2">
      <t>あいち</t>
    </rPh>
    <phoneticPr fontId="1" type="Hiragana"/>
  </si>
  <si>
    <t>滋賀</t>
    <rPh sb="0" eb="2">
      <t>しが</t>
    </rPh>
    <phoneticPr fontId="1" type="Hiragana"/>
  </si>
  <si>
    <t>京都</t>
    <rPh sb="0" eb="2">
      <t>きょうと</t>
    </rPh>
    <phoneticPr fontId="1" type="Hiragana"/>
  </si>
  <si>
    <t>大阪</t>
    <rPh sb="0" eb="2">
      <t>おおさか</t>
    </rPh>
    <phoneticPr fontId="1" type="Hiragana"/>
  </si>
  <si>
    <t>奈良</t>
    <rPh sb="0" eb="2">
      <t>なら</t>
    </rPh>
    <phoneticPr fontId="1" type="Hiragana"/>
  </si>
  <si>
    <t>和歌山</t>
    <rPh sb="0" eb="3">
      <t>わかやま</t>
    </rPh>
    <phoneticPr fontId="1" type="Hiragana"/>
  </si>
  <si>
    <t>鳥取（智頭町以外）</t>
    <rPh sb="0" eb="2">
      <t>とっとり</t>
    </rPh>
    <rPh sb="3" eb="6">
      <t>ちずちょう</t>
    </rPh>
    <rPh sb="6" eb="8">
      <t>いがい</t>
    </rPh>
    <phoneticPr fontId="1" type="Hiragana"/>
  </si>
  <si>
    <t>島根</t>
    <rPh sb="0" eb="2">
      <t>しまね</t>
    </rPh>
    <phoneticPr fontId="1" type="Hiragana"/>
  </si>
  <si>
    <t>岡山</t>
    <rPh sb="0" eb="2">
      <t>おかやま</t>
    </rPh>
    <phoneticPr fontId="1" type="Hiragana"/>
  </si>
  <si>
    <t>広島</t>
    <rPh sb="0" eb="2">
      <t>ひろしま</t>
    </rPh>
    <phoneticPr fontId="1" type="Hiragana"/>
  </si>
  <si>
    <t>香川</t>
    <rPh sb="0" eb="2">
      <t>かがわ</t>
    </rPh>
    <phoneticPr fontId="1" type="Hiragana"/>
  </si>
  <si>
    <t>高知</t>
    <rPh sb="0" eb="2">
      <t>こうち</t>
    </rPh>
    <phoneticPr fontId="1" type="Hiragana"/>
  </si>
  <si>
    <t>福岡</t>
    <rPh sb="0" eb="2">
      <t>ふくおか</t>
    </rPh>
    <phoneticPr fontId="1" type="Hiragana"/>
  </si>
  <si>
    <t>未加入</t>
    <rPh sb="0" eb="3">
      <t>みかにゅう</t>
    </rPh>
    <phoneticPr fontId="1" type="Hiragana"/>
  </si>
  <si>
    <t>大分</t>
    <rPh sb="0" eb="2">
      <t>だいぶ</t>
    </rPh>
    <phoneticPr fontId="1" type="Hiragana"/>
  </si>
  <si>
    <t>智頭町疎開保険制度利用</t>
    <rPh sb="0" eb="3">
      <t>ちずちょう</t>
    </rPh>
    <rPh sb="3" eb="5">
      <t>そかい</t>
    </rPh>
    <rPh sb="5" eb="7">
      <t>ほけん</t>
    </rPh>
    <rPh sb="7" eb="9">
      <t>せいど</t>
    </rPh>
    <rPh sb="9" eb="11">
      <t>りよう</t>
    </rPh>
    <phoneticPr fontId="1" type="Hiragana"/>
  </si>
  <si>
    <t>宮崎</t>
    <rPh sb="0" eb="2">
      <t>みやざき</t>
    </rPh>
    <phoneticPr fontId="1" type="Hiragana"/>
  </si>
  <si>
    <t>沖縄</t>
    <rPh sb="0" eb="2">
      <t>おきなわ</t>
    </rPh>
    <phoneticPr fontId="1" type="Hiragana"/>
  </si>
  <si>
    <t>生年月日</t>
    <rPh sb="0" eb="2">
      <t>せいねん</t>
    </rPh>
    <rPh sb="2" eb="4">
      <t>がっぴ</t>
    </rPh>
    <phoneticPr fontId="1" type="Hiragana"/>
  </si>
  <si>
    <t>その他要望</t>
    <rPh sb="2" eb="3">
      <t>た</t>
    </rPh>
    <rPh sb="3" eb="5">
      <t>ようぼう</t>
    </rPh>
    <phoneticPr fontId="1" type="Hiragana"/>
  </si>
  <si>
    <t>検索値</t>
    <rPh sb="0" eb="2">
      <t>けんさく</t>
    </rPh>
    <rPh sb="2" eb="3">
      <t>あたい</t>
    </rPh>
    <phoneticPr fontId="1" type="Hiragana"/>
  </si>
  <si>
    <t>区分</t>
    <rPh sb="0" eb="2">
      <t>くぶん</t>
    </rPh>
    <phoneticPr fontId="1" type="Hiragana"/>
  </si>
  <si>
    <t>金額</t>
    <rPh sb="0" eb="2">
      <t>きんがく</t>
    </rPh>
    <phoneticPr fontId="1" type="Hiragana"/>
  </si>
  <si>
    <t>合計金額</t>
    <rPh sb="0" eb="2">
      <t>ごうけい</t>
    </rPh>
    <rPh sb="2" eb="4">
      <t>きんがく</t>
    </rPh>
    <phoneticPr fontId="1" type="Hiragana"/>
  </si>
  <si>
    <t>割引人数</t>
    <rPh sb="0" eb="2">
      <t>わりびき</t>
    </rPh>
    <rPh sb="2" eb="4">
      <t>にんずう</t>
    </rPh>
    <phoneticPr fontId="1" type="Hiragana"/>
  </si>
  <si>
    <t>性別</t>
    <rPh sb="0" eb="2">
      <t>せいべつ</t>
    </rPh>
    <phoneticPr fontId="1" type="Hiragana"/>
  </si>
  <si>
    <t>女</t>
    <rPh sb="0" eb="1">
      <t>おんな</t>
    </rPh>
    <phoneticPr fontId="1" type="Hiragana"/>
  </si>
  <si>
    <t>利用する</t>
    <rPh sb="0" eb="2">
      <t>りよう</t>
    </rPh>
    <phoneticPr fontId="1" type="Hiragana"/>
  </si>
  <si>
    <t>年齢</t>
    <rPh sb="0" eb="2">
      <t>ねんれい</t>
    </rPh>
    <phoneticPr fontId="1" type="Hiragana"/>
  </si>
  <si>
    <t>１日コース　標準所要時間約６時間</t>
    <rPh sb="0" eb="2">
      <t>いちにち</t>
    </rPh>
    <rPh sb="6" eb="8">
      <t>ひょうじゅん</t>
    </rPh>
    <rPh sb="8" eb="10">
      <t>しょよう</t>
    </rPh>
    <rPh sb="10" eb="12">
      <t>じかん</t>
    </rPh>
    <rPh sb="12" eb="13">
      <t>やく</t>
    </rPh>
    <rPh sb="14" eb="16">
      <t>じかん</t>
    </rPh>
    <phoneticPr fontId="1" type="Hiragana"/>
  </si>
  <si>
    <t>歳</t>
    <rPh sb="0" eb="1">
      <t>さい</t>
    </rPh>
    <phoneticPr fontId="1" type="Hiragana"/>
  </si>
  <si>
    <t>詳細（</t>
    <rPh sb="0" eb="2">
      <t>しょうさい</t>
    </rPh>
    <phoneticPr fontId="1" type="Hiragana"/>
  </si>
  <si>
    <t>アレルギー</t>
  </si>
  <si>
    <t>あり</t>
  </si>
  <si>
    <t>ふるさと納税チケット利用</t>
    <rPh sb="4" eb="6">
      <t>のうぜい</t>
    </rPh>
    <rPh sb="10" eb="12">
      <t>りよう</t>
    </rPh>
    <phoneticPr fontId="1" type="Hiragana"/>
  </si>
  <si>
    <t>民泊回数</t>
    <rPh sb="0" eb="2">
      <t>みんぱく</t>
    </rPh>
    <rPh sb="2" eb="4">
      <t>かいすう</t>
    </rPh>
    <phoneticPr fontId="1" type="Hiragana"/>
  </si>
  <si>
    <t>初めて</t>
    <rPh sb="0" eb="1">
      <t>はじ</t>
    </rPh>
    <phoneticPr fontId="1" type="Hiragana"/>
  </si>
  <si>
    <t>リピーター</t>
  </si>
  <si>
    <t>回</t>
    <rPh sb="0" eb="1">
      <t>かい</t>
    </rPh>
    <phoneticPr fontId="1" type="Hiragana"/>
  </si>
  <si>
    <t>-</t>
  </si>
  <si>
    <t>※別途材料費等がかかります。</t>
  </si>
  <si>
    <t>血液型</t>
    <rPh sb="0" eb="3">
      <t>けつえきがた</t>
    </rPh>
    <phoneticPr fontId="1" type="Hiragana"/>
  </si>
  <si>
    <t>分頃</t>
    <rPh sb="0" eb="1">
      <t>ふん</t>
    </rPh>
    <rPh sb="1" eb="2">
      <t>ごろ</t>
    </rPh>
    <phoneticPr fontId="1" type="Hiragana"/>
  </si>
  <si>
    <t>※複数の選択肢にチェックがあります。</t>
    <rPh sb="1" eb="3">
      <t>ふくすう</t>
    </rPh>
    <rPh sb="4" eb="7">
      <t>せんたくし</t>
    </rPh>
    <phoneticPr fontId="1" type="Hiragana"/>
  </si>
  <si>
    <t>※代表者と同じ※</t>
    <rPh sb="1" eb="4">
      <t>だいひょうしゃ</t>
    </rPh>
    <rPh sb="5" eb="6">
      <t>おな</t>
    </rPh>
    <phoneticPr fontId="1" type="Hiragana"/>
  </si>
  <si>
    <t>　　内容を確認した。</t>
    <rPh sb="2" eb="4">
      <t>ないよう</t>
    </rPh>
    <rPh sb="5" eb="7">
      <t>かくにん</t>
    </rPh>
    <phoneticPr fontId="1" type="Hiragana"/>
  </si>
  <si>
    <t>体調面についてのご注意事項</t>
    <rPh sb="0" eb="3">
      <t>たいちょうめん</t>
    </rPh>
    <rPh sb="9" eb="11">
      <t>ちゅうい</t>
    </rPh>
    <rPh sb="11" eb="13">
      <t>じこう</t>
    </rPh>
    <phoneticPr fontId="1" type="Hiragana"/>
  </si>
  <si>
    <t>新型コロナウイルス感染症対策について</t>
    <rPh sb="0" eb="2">
      <t>しんがた</t>
    </rPh>
    <rPh sb="9" eb="12">
      <t>かんせんしょう</t>
    </rPh>
    <rPh sb="12" eb="14">
      <t>たいさく</t>
    </rPh>
    <phoneticPr fontId="1" type="Hiragana"/>
  </si>
  <si>
    <t>個人情報保護方針</t>
    <rPh sb="0" eb="2">
      <t>こじん</t>
    </rPh>
    <rPh sb="2" eb="4">
      <t>じょうほう</t>
    </rPh>
    <rPh sb="4" eb="6">
      <t>ほご</t>
    </rPh>
    <rPh sb="6" eb="8">
      <t>ほうしん</t>
    </rPh>
    <phoneticPr fontId="1" type="Hiragana"/>
  </si>
  <si>
    <t>体験等料金</t>
    <rPh sb="0" eb="2">
      <t>たいけん</t>
    </rPh>
    <rPh sb="2" eb="3">
      <t>とう</t>
    </rPh>
    <rPh sb="3" eb="5">
      <t>りょうきん</t>
    </rPh>
    <phoneticPr fontId="1" type="Hiragana"/>
  </si>
  <si>
    <r>
      <t>下記の注意事項等をご一読いただき、下部の</t>
    </r>
    <r>
      <rPr>
        <b/>
        <sz val="11"/>
        <color theme="1"/>
        <rFont val="BIZ UDPゴシック"/>
      </rPr>
      <t>□</t>
    </r>
    <r>
      <rPr>
        <sz val="11"/>
        <color theme="1"/>
        <rFont val="BIZ UDPゴシック"/>
      </rPr>
      <t>にチェックを入れてください。</t>
    </r>
    <rPh sb="0" eb="2">
      <t>かき</t>
    </rPh>
    <rPh sb="3" eb="5">
      <t>ちゅうい</t>
    </rPh>
    <rPh sb="5" eb="7">
      <t>じこう</t>
    </rPh>
    <rPh sb="7" eb="8">
      <t>とう</t>
    </rPh>
    <rPh sb="10" eb="12">
      <t>いちどく</t>
    </rPh>
    <rPh sb="17" eb="19">
      <t>かぶ</t>
    </rPh>
    <rPh sb="27" eb="28">
      <t>い</t>
    </rPh>
    <phoneticPr fontId="1" type="Hiragana"/>
  </si>
  <si>
    <t>所　　属</t>
    <rPh sb="0" eb="1">
      <t>しょ</t>
    </rPh>
    <rPh sb="3" eb="4">
      <t>ぞく</t>
    </rPh>
    <phoneticPr fontId="1" type="Hiragana"/>
  </si>
  <si>
    <t>※割引額が適用されています。</t>
    <rPh sb="1" eb="4">
      <t>わりびきがく</t>
    </rPh>
    <rPh sb="5" eb="7">
      <t>てきよう</t>
    </rPh>
    <phoneticPr fontId="1" type="Hiragana"/>
  </si>
  <si>
    <t>s</t>
  </si>
  <si>
    <t>体験者情報９</t>
  </si>
  <si>
    <t>お申込用紙『その他ご要望』欄について</t>
    <rPh sb="1" eb="3">
      <t>もうしこみ</t>
    </rPh>
    <rPh sb="3" eb="5">
      <t>ようし</t>
    </rPh>
    <rPh sb="8" eb="9">
      <t>た</t>
    </rPh>
    <rPh sb="10" eb="12">
      <t>ようぼう</t>
    </rPh>
    <rPh sb="13" eb="14">
      <t>らん</t>
    </rPh>
    <phoneticPr fontId="1" type="Hiragana"/>
  </si>
  <si>
    <t>体験者情報８</t>
  </si>
  <si>
    <t>交通手段</t>
    <rPh sb="0" eb="2">
      <t>こうつう</t>
    </rPh>
    <rPh sb="2" eb="4">
      <t>しゅだん</t>
    </rPh>
    <phoneticPr fontId="1" type="Hiragana"/>
  </si>
  <si>
    <t>小学生のお子様がいるご家族向け</t>
    <rPh sb="0" eb="3">
      <t>しょうがくせい</t>
    </rPh>
    <rPh sb="5" eb="7">
      <t>こさま</t>
    </rPh>
    <rPh sb="11" eb="13">
      <t>かぞく</t>
    </rPh>
    <rPh sb="13" eb="14">
      <t>む</t>
    </rPh>
    <phoneticPr fontId="1" type="Hiragana"/>
  </si>
  <si>
    <t>関係性</t>
    <rPh sb="0" eb="3">
      <t>かんけいせい</t>
    </rPh>
    <phoneticPr fontId="1" type="Hiragana"/>
  </si>
  <si>
    <t>同一人物</t>
    <rPh sb="0" eb="2">
      <t>どういつ</t>
    </rPh>
    <rPh sb="2" eb="4">
      <t>じんぶつ</t>
    </rPh>
    <phoneticPr fontId="1" type="Hiragana"/>
  </si>
  <si>
    <t>　感染力の非常に強い変異株などの新型コロナウイルスが全国的に感染拡大している状況を踏まえ、智頭町森林セラピーのお客様の体験機会を確保するとともに、安全・安心な体験となるよう、鳥取県が示す新型コロナウイルス感染拡大防止対策例に従い、お客様の受入方針を定めます。
　お客様とガイドの健康と安全を守るため、新型コロナウイルス感染症拡大防止にご理解とご協力をよろしくお願いします。
　県外往来や感染予防に関する注意点及びお願い等について、詳しくはとりネット「新型コロナウイルス感染症特設サイト（https://www.pref.tottori.lg.jp/corona-virus/）」を参照してください。</t>
    <rPh sb="48" eb="50">
      <t>しんりん</t>
    </rPh>
    <rPh sb="59" eb="61">
      <t>たいけん</t>
    </rPh>
    <rPh sb="121" eb="123">
      <t>ほうしん</t>
    </rPh>
    <phoneticPr fontId="1" type="Hiragana"/>
  </si>
  <si>
    <t>※任意の様式でかまいませんので、別途体験前後の工程をお知らせください。</t>
    <rPh sb="1" eb="3">
      <t>にんい</t>
    </rPh>
    <rPh sb="4" eb="6">
      <t>ようしき</t>
    </rPh>
    <rPh sb="16" eb="18">
      <t>べっと</t>
    </rPh>
    <rPh sb="18" eb="20">
      <t>たいけん</t>
    </rPh>
    <rPh sb="20" eb="22">
      <t>ぜんご</t>
    </rPh>
    <rPh sb="23" eb="25">
      <t>こうてい</t>
    </rPh>
    <rPh sb="27" eb="28">
      <t>し</t>
    </rPh>
    <phoneticPr fontId="1" type="Hiragana"/>
  </si>
  <si>
    <t>アレルギー有無</t>
    <rPh sb="5" eb="7">
      <t>うむ</t>
    </rPh>
    <phoneticPr fontId="1" type="Hiragana"/>
  </si>
  <si>
    <t>ふるさと納税</t>
    <rPh sb="4" eb="6">
      <t>のうぜい</t>
    </rPh>
    <phoneticPr fontId="1" type="Hiragana"/>
  </si>
  <si>
    <t>㎝</t>
  </si>
  <si>
    <t>○安心して森林セラピーを体験いただくための対策</t>
    <rPh sb="5" eb="7">
      <t>しんりん</t>
    </rPh>
    <rPh sb="12" eb="14">
      <t>たいけん</t>
    </rPh>
    <phoneticPr fontId="1" type="Hiragana"/>
  </si>
  <si>
    <t>山歩き</t>
    <rPh sb="0" eb="2">
      <t>やまある</t>
    </rPh>
    <phoneticPr fontId="1" type="Hiragana"/>
  </si>
  <si>
    <t>　・体調不良時の体験は控えましょう。</t>
    <rPh sb="8" eb="10">
      <t>たいけん</t>
    </rPh>
    <phoneticPr fontId="1" type="Hiragana"/>
  </si>
  <si>
    <t>　下記のような症状がある場合は、無理せず体験を中止しましょう。</t>
    <rPh sb="16" eb="18">
      <t>むり</t>
    </rPh>
    <rPh sb="20" eb="22">
      <t>たいけん</t>
    </rPh>
    <phoneticPr fontId="1" type="Hiragana"/>
  </si>
  <si>
    <t>　・体験前に万全な準備をしましょう。</t>
  </si>
  <si>
    <t>　・体験中は、ガイドの指示に従い、密閉・密集・密接な状態にならないよう注意しましょう。</t>
  </si>
  <si>
    <t>　・受付時の検温や問診にご協力をお願いします。</t>
  </si>
  <si>
    <t>疎開保険加入者・ふるさと納税者がいる場合はチェック</t>
    <rPh sb="0" eb="2">
      <t>そかい</t>
    </rPh>
    <rPh sb="2" eb="4">
      <t>ほけん</t>
    </rPh>
    <rPh sb="4" eb="7">
      <t>かにゅうしゃ</t>
    </rPh>
    <rPh sb="12" eb="15">
      <t>のうぜいしゃ</t>
    </rPh>
    <rPh sb="18" eb="20">
      <t>ばあい</t>
    </rPh>
    <phoneticPr fontId="1" type="Hiragana"/>
  </si>
  <si>
    <t>・服装・くつ等は山に入るのに適したものでお願いします。</t>
  </si>
  <si>
    <t>初級コース</t>
    <rPh sb="0" eb="2">
      <t>しょきゅう</t>
    </rPh>
    <phoneticPr fontId="1" type="Hiragana"/>
  </si>
  <si>
    <t>・コース内の植物等は採取禁止となっております。</t>
  </si>
  <si>
    <t>・ゴミは、エリア内に捨てないでお持ち帰りください。</t>
  </si>
  <si>
    <t>※下記にご記入いただいた情報は、いずれも智頭町森のガイドに共有されます。</t>
    <rPh sb="1" eb="3">
      <t>かき</t>
    </rPh>
    <rPh sb="5" eb="7">
      <t>きにゅう</t>
    </rPh>
    <rPh sb="12" eb="14">
      <t>じょうほう</t>
    </rPh>
    <rPh sb="20" eb="23">
      <t>ちずちょう</t>
    </rPh>
    <rPh sb="23" eb="24">
      <t>もり</t>
    </rPh>
    <rPh sb="29" eb="31">
      <t>きょうゆう</t>
    </rPh>
    <phoneticPr fontId="1" type="Hiragana"/>
  </si>
  <si>
    <t>体験希望日</t>
    <rPh sb="0" eb="2">
      <t>たいけん</t>
    </rPh>
    <rPh sb="2" eb="5">
      <t>きぼうび</t>
    </rPh>
    <phoneticPr fontId="1" type="Hiragana"/>
  </si>
  <si>
    <t>※申込みは体験希望日の10日前までにお願いします。</t>
    <rPh sb="1" eb="3">
      <t>もうしこ</t>
    </rPh>
    <rPh sb="5" eb="7">
      <t>たいけん</t>
    </rPh>
    <rPh sb="7" eb="9">
      <t>きぼう</t>
    </rPh>
    <rPh sb="9" eb="10">
      <t>び</t>
    </rPh>
    <rPh sb="13" eb="14">
      <t>にち</t>
    </rPh>
    <rPh sb="14" eb="15">
      <t>まえ</t>
    </rPh>
    <rPh sb="19" eb="20">
      <t>ねが</t>
    </rPh>
    <phoneticPr fontId="1" type="Hiragana"/>
  </si>
  <si>
    <t>体験コース</t>
    <rPh sb="0" eb="2">
      <t>たいけん</t>
    </rPh>
    <phoneticPr fontId="1" type="Hiragana"/>
  </si>
  <si>
    <t>お客様同士のご関係</t>
    <rPh sb="1" eb="3">
      <t>きゃくさま</t>
    </rPh>
    <rPh sb="3" eb="5">
      <t>どうし</t>
    </rPh>
    <rPh sb="7" eb="9">
      <t>かんけい</t>
    </rPh>
    <phoneticPr fontId="1" type="Hiragana"/>
  </si>
  <si>
    <t>体験目的</t>
    <rPh sb="0" eb="2">
      <t>たいけん</t>
    </rPh>
    <rPh sb="2" eb="4">
      <t>もくてき</t>
    </rPh>
    <phoneticPr fontId="1" type="Hiragana"/>
  </si>
  <si>
    <t>リラックス</t>
  </si>
  <si>
    <t>メンタルヘルス</t>
  </si>
  <si>
    <t>募集型イベント等参加の場合はチェック</t>
    <rPh sb="0" eb="2">
      <t>ぼしゅう</t>
    </rPh>
    <rPh sb="2" eb="3">
      <t>がた</t>
    </rPh>
    <rPh sb="7" eb="8">
      <t>とう</t>
    </rPh>
    <rPh sb="8" eb="10">
      <t>さんか</t>
    </rPh>
    <rPh sb="11" eb="13">
      <t>ばあい</t>
    </rPh>
    <phoneticPr fontId="1" type="Hiragana"/>
  </si>
  <si>
    <t>疎開保険等</t>
    <rPh sb="0" eb="2">
      <t>そかい</t>
    </rPh>
    <rPh sb="2" eb="4">
      <t>ほけん</t>
    </rPh>
    <rPh sb="4" eb="5">
      <t>とう</t>
    </rPh>
    <phoneticPr fontId="1" type="Hiragana"/>
  </si>
  <si>
    <t>体験者情報１</t>
    <rPh sb="0" eb="2">
      <t>たいけん</t>
    </rPh>
    <rPh sb="2" eb="3">
      <t>もの</t>
    </rPh>
    <rPh sb="3" eb="5">
      <t>じょうほう</t>
    </rPh>
    <phoneticPr fontId="1" type="Hiragana"/>
  </si>
  <si>
    <t>・セラピーロード内は携帯電話の電波が入りにくいところがありますので、ご了承ください。</t>
    <rPh sb="8" eb="9">
      <t>ない</t>
    </rPh>
    <rPh sb="10" eb="12">
      <t>けいたい</t>
    </rPh>
    <rPh sb="12" eb="14">
      <t>でんわ</t>
    </rPh>
    <rPh sb="15" eb="17">
      <t>でんぱ</t>
    </rPh>
    <rPh sb="18" eb="19">
      <t>はい</t>
    </rPh>
    <rPh sb="35" eb="37">
      <t>りょうしょう</t>
    </rPh>
    <phoneticPr fontId="1" type="Hiragana"/>
  </si>
  <si>
    <t>・重要器官系（呼吸器系・循環器系・神経系）に既往歴はありませんか？</t>
  </si>
  <si>
    <t>申込日・体験希望日は西暦を記入してください。</t>
    <rPh sb="0" eb="3">
      <t>もうしこみび</t>
    </rPh>
    <rPh sb="4" eb="6">
      <t>たいけん</t>
    </rPh>
    <rPh sb="6" eb="9">
      <t>きぼうび</t>
    </rPh>
    <rPh sb="10" eb="12">
      <t>せいれき</t>
    </rPh>
    <rPh sb="13" eb="15">
      <t>きにゅう</t>
    </rPh>
    <phoneticPr fontId="1" type="Hiragana"/>
  </si>
  <si>
    <t>申込日</t>
    <rPh sb="0" eb="3">
      <t>もうしこみび</t>
    </rPh>
    <phoneticPr fontId="1" type="Hiragana"/>
  </si>
  <si>
    <t>現地（芦津セラピーロード）までの送迎</t>
    <rPh sb="0" eb="2">
      <t>げんち</t>
    </rPh>
    <rPh sb="3" eb="5">
      <t>あしず</t>
    </rPh>
    <rPh sb="16" eb="18">
      <t>そうげい</t>
    </rPh>
    <phoneticPr fontId="1" type="Hiragana"/>
  </si>
  <si>
    <t>年齢による参加条件</t>
    <rPh sb="0" eb="2">
      <t>ねんれい</t>
    </rPh>
    <rPh sb="5" eb="7">
      <t>さんか</t>
    </rPh>
    <rPh sb="7" eb="9">
      <t>じょうけん</t>
    </rPh>
    <phoneticPr fontId="1" type="Hiragana"/>
  </si>
  <si>
    <t>　山林の中で安全にお客様をご案内できるよう年齢による参加条件を設けております。</t>
  </si>
  <si>
    <t>※ガイドに配慮してほしいこと等をご記入ください。必ずしもご希望に添えないことがあります。</t>
    <rPh sb="17" eb="19">
      <t>きにゅう</t>
    </rPh>
    <phoneticPr fontId="1" type="Hiragana"/>
  </si>
  <si>
    <t>身長</t>
    <rPh sb="0" eb="2">
      <t>しんちょう</t>
    </rPh>
    <phoneticPr fontId="1" type="Hiragana"/>
  </si>
  <si>
    <t>体重</t>
    <rPh sb="0" eb="2">
      <t>たいじゅう</t>
    </rPh>
    <phoneticPr fontId="1" type="Hiragana"/>
  </si>
  <si>
    <t>㎏</t>
  </si>
  <si>
    <t>靴サイズ</t>
    <rPh sb="0" eb="1">
      <t>くつ</t>
    </rPh>
    <phoneticPr fontId="1" type="Hiragana"/>
  </si>
  <si>
    <t>　上級コース及び1日プランを参加対象年齢は高校生以上です。</t>
  </si>
  <si>
    <t>・日焼け対策、常備薬等は各自でご用意ください。</t>
    <rPh sb="1" eb="3">
      <t>ひや</t>
    </rPh>
    <rPh sb="4" eb="6">
      <t>たいさく</t>
    </rPh>
    <rPh sb="7" eb="10">
      <t>じょうびやく</t>
    </rPh>
    <rPh sb="10" eb="11">
      <t>とう</t>
    </rPh>
    <rPh sb="12" eb="14">
      <t>かくじ</t>
    </rPh>
    <rPh sb="16" eb="18">
      <t>ようい</t>
    </rPh>
    <phoneticPr fontId="1" type="Hiragana"/>
  </si>
  <si>
    <t>※10名以上の団体の場合は、10名を上限としてグループ分けし、各グループの代表者を決めてください。</t>
    <rPh sb="3" eb="4">
      <t>めい</t>
    </rPh>
    <rPh sb="4" eb="6">
      <t>いじょう</t>
    </rPh>
    <rPh sb="7" eb="9">
      <t>だんたい</t>
    </rPh>
    <rPh sb="10" eb="12">
      <t>ばあい</t>
    </rPh>
    <rPh sb="16" eb="17">
      <t>めい</t>
    </rPh>
    <rPh sb="18" eb="20">
      <t>じょうげん</t>
    </rPh>
    <rPh sb="27" eb="28">
      <t>わ</t>
    </rPh>
    <rPh sb="31" eb="32">
      <t>かく</t>
    </rPh>
    <rPh sb="37" eb="40">
      <t>だいひょうしゃ</t>
    </rPh>
    <rPh sb="41" eb="42">
      <t>き</t>
    </rPh>
    <phoneticPr fontId="1" type="Hiragana"/>
  </si>
  <si>
    <t>　スノーシューを安全に楽しんでいただくため、心筋梗塞や気管支喘息、てんかん、体験前２週間以内のアナフィラキシーショック等の既往がある方は、ご自身の責任のもとで普段服用している薬をご持参いただき、参加そのものに不安があるときは、かかりつけ医にご相談ください。</t>
    <rPh sb="38" eb="41">
      <t>たいけんまえ</t>
    </rPh>
    <rPh sb="81" eb="83">
      <t>ふくよう</t>
    </rPh>
    <rPh sb="97" eb="99">
      <t>さんか</t>
    </rPh>
    <phoneticPr fontId="1" type="Hiragana"/>
  </si>
  <si>
    <t>する</t>
  </si>
  <si>
    <t>シャワークライミング全般のご注意事項</t>
    <rPh sb="10" eb="12">
      <t>ぜんぱん</t>
    </rPh>
    <rPh sb="14" eb="16">
      <t>ちゅうい</t>
    </rPh>
    <rPh sb="16" eb="18">
      <t>じこう</t>
    </rPh>
    <phoneticPr fontId="1" type="Hiragana"/>
  </si>
  <si>
    <t xml:space="preserve"> 詳しくは「シャワークライミングの注意事項（https://www1.town.chizu.tottori.jp/chizu/sanson_saisei/therapy/plan/special/showerclimbing/）」をご確認ください。</t>
    <rPh sb="1" eb="2">
      <t>くわ</t>
    </rPh>
    <rPh sb="117" eb="119">
      <t>かくにん</t>
    </rPh>
    <phoneticPr fontId="1" type="Hiragana"/>
  </si>
  <si>
    <t>　初級・中級コース参加対象年齢は10歳以上です。小学生の参加には保護者の同伴をお願いします。</t>
  </si>
  <si>
    <t>　※体が小さいお子さまが参加される場合は、貸出し用ウェットスーツなどがご用意できない場合があります。</t>
  </si>
  <si>
    <t>智頭町シャワークライミングお申込み用紙</t>
    <rPh sb="0" eb="3">
      <t>ちずちょう</t>
    </rPh>
    <rPh sb="14" eb="16">
      <t>もうしこ</t>
    </rPh>
    <rPh sb="17" eb="19">
      <t>ようし</t>
    </rPh>
    <phoneticPr fontId="1" type="Hiragana"/>
  </si>
  <si>
    <t>智頭町シャワークライミングお申込み用紙</t>
  </si>
  <si>
    <t>　 安全に体験いただくため、体験ルートは水量状況により智頭町森のガイドが判断します。</t>
    <rPh sb="2" eb="4">
      <t>あんぜん</t>
    </rPh>
    <rPh sb="5" eb="7">
      <t>たいけん</t>
    </rPh>
    <rPh sb="14" eb="16">
      <t>たいけん</t>
    </rPh>
    <rPh sb="20" eb="22">
      <t>すいりょう</t>
    </rPh>
    <rPh sb="22" eb="24">
      <t>じょうきょう</t>
    </rPh>
    <rPh sb="27" eb="30">
      <t>ちずちょう</t>
    </rPh>
    <rPh sb="30" eb="31">
      <t>もり</t>
    </rPh>
    <rPh sb="36" eb="38">
      <t>はんだん</t>
    </rPh>
    <phoneticPr fontId="1" type="Hiragana"/>
  </si>
  <si>
    <t>ガイド1人につき10人まで</t>
    <rPh sb="4" eb="5">
      <t>ひと</t>
    </rPh>
    <rPh sb="10" eb="11">
      <t>にん</t>
    </rPh>
    <phoneticPr fontId="1" type="Hiragana"/>
  </si>
  <si>
    <t>ガイド１人につき10人まで</t>
    <rPh sb="4" eb="5">
      <t>ひと</t>
    </rPh>
    <rPh sb="10" eb="11">
      <t>にん</t>
    </rPh>
    <phoneticPr fontId="1" type="Hiragana"/>
  </si>
  <si>
    <t>中・上級者コース</t>
    <rPh sb="0" eb="1">
      <t>ちゅう</t>
    </rPh>
    <rPh sb="2" eb="5">
      <t>じょうきゅうしゃ</t>
    </rPh>
    <phoneticPr fontId="1" type="Hiragana"/>
  </si>
  <si>
    <t>経験者・リピーター向け</t>
    <rPh sb="0" eb="3">
      <t>けいけんしゃ</t>
    </rPh>
    <rPh sb="9" eb="10">
      <t>む</t>
    </rPh>
    <phoneticPr fontId="1" type="Hiragana"/>
  </si>
  <si>
    <t>体験者情報７</t>
  </si>
  <si>
    <t>体験者情報１０</t>
  </si>
  <si>
    <t>（令和４年１２月２８日更新）</t>
    <rPh sb="1" eb="3">
      <t>れいわ</t>
    </rPh>
    <rPh sb="4" eb="5">
      <t>ねん</t>
    </rPh>
    <rPh sb="7" eb="8">
      <t>がつ</t>
    </rPh>
    <rPh sb="10" eb="11">
      <t>にち</t>
    </rPh>
    <rPh sb="11" eb="13">
      <t>こうしん</t>
    </rPh>
    <phoneticPr fontId="1" type="Hiragana"/>
  </si>
  <si>
    <t>　　順番待ちの際は、できるだけ間隔をとりましょう。</t>
    <rPh sb="15" eb="17">
      <t>かんかく</t>
    </rPh>
    <phoneticPr fontId="1" type="Hiragana"/>
  </si>
  <si>
    <t>　下記の記入例を参考に、希望する体験の詳細、ガイドに配慮してほしいこと等をご記入ください。都合により、必ずしもご希望に添えないことがあります。
　また、差支えなければ体験前後の大まかな行程をご記入ください。
【例１】智頭林業の歴史に興味があります。当日は地域の歴史の話などにも期待しています。
【例２】午前9時に智頭駅到着し、行程概要は別紙行程表のとおりです。　</t>
    <rPh sb="1" eb="3">
      <t>かき</t>
    </rPh>
    <rPh sb="4" eb="6">
      <t>きにゅう</t>
    </rPh>
    <rPh sb="6" eb="7">
      <t>れい</t>
    </rPh>
    <rPh sb="8" eb="10">
      <t>さんこう</t>
    </rPh>
    <rPh sb="12" eb="14">
      <t>きぼう</t>
    </rPh>
    <rPh sb="83" eb="85">
      <t>たいけん</t>
    </rPh>
    <rPh sb="105" eb="106">
      <t>れい</t>
    </rPh>
    <rPh sb="110" eb="112">
      <t>りんぎょう</t>
    </rPh>
    <rPh sb="127" eb="129">
      <t>ちいき</t>
    </rPh>
    <rPh sb="130" eb="132">
      <t>れきし</t>
    </rPh>
    <rPh sb="133" eb="134">
      <t>はなし</t>
    </rPh>
    <rPh sb="138" eb="140">
      <t>きたい</t>
    </rPh>
    <rPh sb="148" eb="149">
      <t>れい</t>
    </rPh>
    <rPh sb="168" eb="170">
      <t>べっし</t>
    </rPh>
    <rPh sb="170" eb="172">
      <t>こうてい</t>
    </rPh>
    <phoneticPr fontId="1" type="Hiragana"/>
  </si>
  <si>
    <t xml:space="preserve">加入 </t>
    <rPh sb="0" eb="2">
      <t>かにゅう</t>
    </rPh>
    <phoneticPr fontId="1" type="Hiragana"/>
  </si>
  <si>
    <t>加入</t>
    <rPh sb="0" eb="2">
      <t>かにゅう</t>
    </rPh>
    <phoneticPr fontId="1" type="Hiragana"/>
  </si>
  <si>
    <t>※ガイドに配慮してほしいこと等をご記入ください。必ずしもご希望に添えないことがあります。　
　差支えなければ体験前後の大まかな行程をご記入ください。【記載例は注意事項にあります。】
　料金の請求先が異なる場合は、こちらでお知らせください。</t>
    <rPh sb="5" eb="7">
      <t>はいりょ</t>
    </rPh>
    <rPh sb="14" eb="15">
      <t>とう</t>
    </rPh>
    <rPh sb="17" eb="19">
      <t>きにゅう</t>
    </rPh>
    <rPh sb="47" eb="49">
      <t>さしつか</t>
    </rPh>
    <rPh sb="54" eb="56">
      <t>たいけん</t>
    </rPh>
    <rPh sb="56" eb="58">
      <t>ぜんご</t>
    </rPh>
    <rPh sb="59" eb="60">
      <t>おお</t>
    </rPh>
    <rPh sb="63" eb="65">
      <t>こうてい</t>
    </rPh>
    <rPh sb="67" eb="69">
      <t>きにゅう</t>
    </rPh>
    <rPh sb="75" eb="78">
      <t>きさいれい</t>
    </rPh>
    <rPh sb="79" eb="83">
      <t>ちゅういじこう</t>
    </rPh>
    <rPh sb="92" eb="94">
      <t>りょうきん</t>
    </rPh>
    <rPh sb="95" eb="98">
      <t>せいきゅうさき</t>
    </rPh>
    <rPh sb="99" eb="100">
      <t>こと</t>
    </rPh>
    <rPh sb="102" eb="104">
      <t>ばあい</t>
    </rPh>
    <rPh sb="111" eb="112">
      <t>し</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</si>
</sst>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 "/>
    <numFmt numFmtId="177" formatCode="[$-F800]dddd\,\ mmmm\ dd\,\ yyyy"/>
  </numFmts>
  <fonts count="18">
    <font>
      <sz val="11"/>
      <color theme="1"/>
      <name val="游ゴシック"/>
      <family val="3"/>
      <scheme val="minor"/>
    </font>
    <font>
      <sz val="6"/>
      <color auto="1"/>
      <name val="游ゴシック"/>
      <family val="3"/>
    </font>
    <font>
      <sz val="11"/>
      <color theme="1"/>
      <name val="BIZ UDPゴシック"/>
      <family val="3"/>
    </font>
    <font>
      <sz val="11"/>
      <color indexed="8"/>
      <name val="BIZ UDPゴシック"/>
      <family val="3"/>
    </font>
    <font>
      <b/>
      <sz val="14"/>
      <color theme="1"/>
      <name val="BIZ UDPゴシック"/>
      <family val="3"/>
    </font>
    <font>
      <sz val="11"/>
      <color rgb="FFFFFFA0"/>
      <name val="BIZ UDPゴシック"/>
      <family val="3"/>
    </font>
    <font>
      <b/>
      <sz val="11"/>
      <color rgb="FFFF0000"/>
      <name val="BIZ UDPゴシック"/>
      <family val="3"/>
    </font>
    <font>
      <sz val="9"/>
      <color theme="1"/>
      <name val="BIZ UDPゴシック"/>
      <family val="3"/>
    </font>
    <font>
      <sz val="8"/>
      <color theme="1"/>
      <name val="BIZ UDPゴシック"/>
      <family val="3"/>
    </font>
    <font>
      <b/>
      <sz val="11"/>
      <color theme="0"/>
      <name val="BIZ UDPゴシック"/>
      <family val="3"/>
    </font>
    <font>
      <sz val="9"/>
      <color rgb="FFFF0000"/>
      <name val="BIZ UDPゴシック"/>
      <family val="3"/>
    </font>
    <font>
      <sz val="9"/>
      <color auto="1"/>
      <name val="BIZ UDPゴシック"/>
      <family val="3"/>
    </font>
    <font>
      <sz val="5.5"/>
      <color theme="1"/>
      <name val="BIZ UDPゴシック"/>
      <family val="3"/>
    </font>
    <font>
      <sz val="11"/>
      <color theme="0"/>
      <name val="BIZ UDPゴシック"/>
      <family val="3"/>
    </font>
    <font>
      <sz val="11"/>
      <color auto="1"/>
      <name val="BIZ UDPゴシック"/>
      <family val="3"/>
    </font>
    <font>
      <sz val="11"/>
      <color rgb="FFFF0000"/>
      <name val="BIZ UDPゴシック"/>
      <family val="3"/>
    </font>
    <font>
      <sz val="11"/>
      <color theme="1"/>
      <name val="游ゴシック"/>
      <family val="3"/>
      <scheme val="minor"/>
    </font>
    <font>
      <sz val="11"/>
      <color rgb="FF000000"/>
      <name val="BIZ UDPゴシック"/>
      <family val="3"/>
    </font>
  </fonts>
  <fills count="6">
    <fill>
      <patternFill patternType="none"/>
    </fill>
    <fill>
      <patternFill patternType="gray125"/>
    </fill>
    <fill>
      <patternFill patternType="solid">
        <fgColor rgb="FFFFFFBE"/>
        <bgColor indexed="64"/>
      </patternFill>
    </fill>
    <fill>
      <patternFill patternType="solid">
        <fgColor indexed="26"/>
        <bgColor indexed="64"/>
      </patternFill>
    </fill>
    <fill>
      <patternFill patternType="solid">
        <fgColor theme="0"/>
        <bgColor indexed="64"/>
      </patternFill>
    </fill>
    <fill>
      <patternFill patternType="solid">
        <fgColor theme="1"/>
        <bgColor indexed="64"/>
      </patternFill>
    </fill>
  </fills>
  <borders count="3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auto="1"/>
      </bottom>
      <diagonal/>
    </border>
    <border>
      <left/>
      <right/>
      <top/>
      <bottom style="hair">
        <color auto="1"/>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auto="1"/>
      </right>
      <top/>
      <bottom/>
      <diagonal/>
    </border>
    <border>
      <left style="hair">
        <color auto="1"/>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style="hair">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72">
    <xf numFmtId="0" fontId="0" fillId="0" borderId="0" xfId="0">
      <alignment vertical="center"/>
    </xf>
    <xf numFmtId="0" fontId="2" fillId="2" borderId="0" xfId="0" applyFont="1" applyFill="1">
      <alignment vertical="center"/>
    </xf>
    <xf numFmtId="0" fontId="3" fillId="3" borderId="0" xfId="0" applyFont="1" applyFill="1">
      <alignment vertical="center"/>
    </xf>
    <xf numFmtId="0" fontId="4" fillId="2" borderId="0" xfId="0" applyFont="1" applyFill="1" applyBorder="1" applyAlignment="1">
      <alignment horizontal="center" vertical="center"/>
    </xf>
    <xf numFmtId="0" fontId="4" fillId="2" borderId="0" xfId="0" applyFont="1" applyFill="1" applyAlignment="1">
      <alignment vertical="center"/>
    </xf>
    <xf numFmtId="0" fontId="2" fillId="2" borderId="1" xfId="0" applyFont="1" applyFill="1" applyBorder="1" applyAlignment="1">
      <alignment vertical="top"/>
    </xf>
    <xf numFmtId="0" fontId="2" fillId="2" borderId="2" xfId="0" applyFont="1" applyFill="1" applyBorder="1" applyAlignment="1">
      <alignment horizontal="left" vertical="top" wrapText="1"/>
    </xf>
    <xf numFmtId="0" fontId="2" fillId="2" borderId="2" xfId="0" applyFont="1" applyFill="1" applyBorder="1" applyAlignment="1">
      <alignment vertical="top"/>
    </xf>
    <xf numFmtId="0" fontId="2" fillId="2" borderId="2" xfId="0" applyFont="1" applyFill="1" applyBorder="1">
      <alignment vertical="center"/>
    </xf>
    <xf numFmtId="0" fontId="2" fillId="2" borderId="3" xfId="0" applyFont="1" applyFill="1" applyBorder="1" applyAlignment="1">
      <alignment vertical="top"/>
    </xf>
    <xf numFmtId="0" fontId="2" fillId="2" borderId="1" xfId="0" applyFont="1" applyFill="1" applyBorder="1">
      <alignment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3" xfId="0" applyFont="1" applyFill="1" applyBorder="1" applyAlignment="1">
      <alignment horizontal="right" vertical="center"/>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4" fillId="2" borderId="0" xfId="0" applyFont="1" applyFill="1" applyProtection="1">
      <alignment vertical="center"/>
      <protection locked="0"/>
    </xf>
    <xf numFmtId="0" fontId="2" fillId="2" borderId="4" xfId="0" applyFont="1" applyFill="1" applyBorder="1" applyAlignment="1">
      <alignment vertical="top" wrapText="1"/>
    </xf>
    <xf numFmtId="0" fontId="2" fillId="2" borderId="0" xfId="0" applyFont="1" applyFill="1" applyBorder="1" applyAlignment="1">
      <alignment horizontal="left" vertical="top" wrapText="1"/>
    </xf>
    <xf numFmtId="0" fontId="2" fillId="2" borderId="0" xfId="0" applyFont="1" applyFill="1" applyBorder="1" applyAlignment="1">
      <alignment vertical="top" wrapText="1"/>
    </xf>
    <xf numFmtId="0" fontId="2" fillId="2" borderId="5" xfId="0" applyFont="1" applyFill="1" applyBorder="1" applyAlignment="1">
      <alignment vertical="top"/>
    </xf>
    <xf numFmtId="0" fontId="2" fillId="2" borderId="4" xfId="0" applyFont="1" applyFill="1" applyBorder="1">
      <alignment vertical="center"/>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right" vertical="center"/>
    </xf>
    <xf numFmtId="0" fontId="2" fillId="2" borderId="4" xfId="0" applyFont="1" applyFill="1" applyBorder="1" applyAlignment="1">
      <alignment horizontal="left" vertical="center" wrapText="1"/>
    </xf>
    <xf numFmtId="0" fontId="2" fillId="2" borderId="0" xfId="0" applyFont="1" applyFill="1" applyProtection="1">
      <alignment vertical="center"/>
      <protection locked="0"/>
    </xf>
    <xf numFmtId="0" fontId="2" fillId="2" borderId="6" xfId="0" applyFont="1" applyFill="1" applyBorder="1" applyAlignment="1">
      <alignment vertical="top" wrapText="1"/>
    </xf>
    <xf numFmtId="0" fontId="2" fillId="2" borderId="7" xfId="0" applyFont="1" applyFill="1" applyBorder="1" applyAlignment="1">
      <alignment horizontal="left" vertical="top" wrapText="1"/>
    </xf>
    <xf numFmtId="0" fontId="2" fillId="2" borderId="7" xfId="0" applyFont="1" applyFill="1" applyBorder="1" applyAlignment="1">
      <alignment vertical="top" wrapText="1"/>
    </xf>
    <xf numFmtId="0" fontId="2" fillId="2" borderId="7" xfId="0" applyFont="1" applyFill="1" applyBorder="1">
      <alignment vertical="center"/>
    </xf>
    <xf numFmtId="0" fontId="2" fillId="2" borderId="8" xfId="0" applyFont="1" applyFill="1" applyBorder="1" applyAlignment="1">
      <alignment vertical="top"/>
    </xf>
    <xf numFmtId="0" fontId="2" fillId="2" borderId="6" xfId="0" applyFont="1" applyFill="1" applyBorder="1">
      <alignmen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right" vertical="center"/>
    </xf>
    <xf numFmtId="0" fontId="2" fillId="2" borderId="6" xfId="0" applyFont="1" applyFill="1" applyBorder="1" applyAlignment="1">
      <alignment horizontal="left" vertical="center" wrapText="1"/>
    </xf>
    <xf numFmtId="0" fontId="5" fillId="2" borderId="0" xfId="0" applyFont="1" applyFill="1">
      <alignment vertical="center"/>
    </xf>
    <xf numFmtId="0" fontId="2" fillId="4" borderId="0" xfId="0" applyFont="1" applyFill="1">
      <alignment vertical="center"/>
    </xf>
    <xf numFmtId="0" fontId="6" fillId="4" borderId="0" xfId="0" applyFont="1" applyFill="1">
      <alignment vertical="center"/>
    </xf>
    <xf numFmtId="0" fontId="7" fillId="4" borderId="0" xfId="0" applyFont="1" applyFill="1">
      <alignment vertical="center"/>
    </xf>
    <xf numFmtId="0" fontId="4" fillId="4" borderId="0" xfId="0" applyFont="1" applyFill="1" applyBorder="1" applyAlignment="1">
      <alignment horizontal="center" vertical="center"/>
    </xf>
    <xf numFmtId="0" fontId="8" fillId="4" borderId="0" xfId="0" applyFont="1" applyFill="1" applyAlignment="1">
      <alignment horizontal="left"/>
    </xf>
    <xf numFmtId="0" fontId="9" fillId="5" borderId="1" xfId="0" applyFont="1" applyFill="1" applyBorder="1" applyAlignment="1">
      <alignment horizontal="center" vertical="center"/>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 xfId="0" applyFont="1" applyFill="1" applyBorder="1">
      <alignment vertical="center"/>
    </xf>
    <xf numFmtId="0" fontId="2" fillId="4" borderId="2" xfId="0" applyFont="1" applyFill="1" applyBorder="1" applyAlignment="1">
      <alignment horizontal="center" vertical="center" wrapText="1" shrinkToFit="1"/>
    </xf>
    <xf numFmtId="0" fontId="2" fillId="4" borderId="2" xfId="0" applyFont="1" applyFill="1" applyBorder="1" applyAlignment="1">
      <alignment vertical="center"/>
    </xf>
    <xf numFmtId="0" fontId="2" fillId="4" borderId="9" xfId="0" applyFont="1" applyFill="1" applyBorder="1">
      <alignment vertical="center"/>
    </xf>
    <xf numFmtId="0" fontId="2" fillId="4" borderId="2" xfId="0" applyFont="1" applyFill="1" applyBorder="1" applyAlignment="1">
      <alignment horizontal="center" vertical="center" shrinkToFit="1"/>
    </xf>
    <xf numFmtId="0" fontId="2" fillId="4" borderId="2" xfId="0" applyFont="1" applyFill="1" applyBorder="1" applyAlignment="1">
      <alignment horizontal="center" vertical="center" textRotation="255" shrinkToFit="1"/>
    </xf>
    <xf numFmtId="0" fontId="2" fillId="4" borderId="2" xfId="0" applyFont="1" applyFill="1" applyBorder="1" applyAlignment="1">
      <alignment horizontal="distributed" vertical="center"/>
    </xf>
    <xf numFmtId="0" fontId="2" fillId="4" borderId="2" xfId="0" applyFont="1" applyFill="1" applyBorder="1" applyAlignment="1">
      <alignment horizontal="distributed" vertical="center" shrinkToFit="1"/>
    </xf>
    <xf numFmtId="0" fontId="9" fillId="4" borderId="2" xfId="0" applyFont="1" applyFill="1" applyBorder="1" applyAlignment="1">
      <alignment horizontal="center" vertical="center"/>
    </xf>
    <xf numFmtId="0" fontId="7" fillId="4" borderId="2" xfId="0" applyFont="1" applyFill="1" applyBorder="1" applyAlignment="1">
      <alignment horizontal="distributed" vertical="center"/>
    </xf>
    <xf numFmtId="0" fontId="7" fillId="4" borderId="2" xfId="0" applyFont="1" applyFill="1" applyBorder="1" applyAlignment="1">
      <alignment horizontal="center" vertical="center"/>
    </xf>
    <xf numFmtId="0" fontId="2" fillId="4" borderId="3" xfId="0" applyFont="1" applyFill="1" applyBorder="1">
      <alignment vertical="center"/>
    </xf>
    <xf numFmtId="0" fontId="2" fillId="4" borderId="2" xfId="0" applyFont="1" applyFill="1" applyBorder="1" applyAlignment="1">
      <alignment horizontal="left" vertical="center"/>
    </xf>
    <xf numFmtId="0" fontId="4" fillId="4" borderId="0" xfId="0" applyFont="1" applyFill="1" applyAlignment="1">
      <alignment horizontal="center" vertical="center"/>
    </xf>
    <xf numFmtId="0" fontId="9" fillId="5" borderId="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wrapText="1" shrinkToFit="1"/>
    </xf>
    <xf numFmtId="0" fontId="2" fillId="4" borderId="0" xfId="0" applyFont="1" applyFill="1" applyBorder="1" applyAlignment="1">
      <alignment vertical="center"/>
    </xf>
    <xf numFmtId="0" fontId="2" fillId="4" borderId="0" xfId="0" applyFont="1" applyFill="1" applyAlignment="1">
      <alignment vertical="center"/>
    </xf>
    <xf numFmtId="0" fontId="2" fillId="4" borderId="10" xfId="0" applyFont="1" applyFill="1" applyBorder="1">
      <alignment vertical="center"/>
    </xf>
    <xf numFmtId="0" fontId="2" fillId="4" borderId="0" xfId="0" applyFont="1" applyFill="1" applyBorder="1" applyAlignment="1">
      <alignment horizontal="center" vertical="center" shrinkToFit="1"/>
    </xf>
    <xf numFmtId="0" fontId="2" fillId="4" borderId="0" xfId="0" applyFont="1" applyFill="1" applyAlignment="1">
      <alignment horizontal="center" vertical="center"/>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4" borderId="0" xfId="0" applyFont="1" applyFill="1" applyBorder="1" applyAlignment="1">
      <alignment horizontal="distributed" vertical="center"/>
    </xf>
    <xf numFmtId="0" fontId="2" fillId="4" borderId="0" xfId="0" applyFont="1" applyFill="1" applyBorder="1" applyAlignment="1">
      <alignment horizontal="distributed" vertical="center" shrinkToFit="1"/>
    </xf>
    <xf numFmtId="0" fontId="2" fillId="4" borderId="0" xfId="0" applyFont="1" applyFill="1" applyBorder="1">
      <alignment vertical="center"/>
    </xf>
    <xf numFmtId="0" fontId="9" fillId="4" borderId="0" xfId="0" applyFont="1" applyFill="1" applyAlignment="1">
      <alignment horizontal="center" vertical="center"/>
    </xf>
    <xf numFmtId="0" fontId="7" fillId="4" borderId="0" xfId="0" applyFont="1" applyFill="1" applyBorder="1" applyAlignment="1">
      <alignment horizontal="distributed" vertical="center"/>
    </xf>
    <xf numFmtId="0" fontId="7" fillId="4" borderId="0" xfId="0" applyFont="1" applyFill="1" applyAlignment="1">
      <alignment horizontal="center" vertical="center"/>
    </xf>
    <xf numFmtId="0" fontId="2" fillId="4" borderId="0" xfId="0" applyFont="1" applyFill="1" applyAlignment="1">
      <alignment horizontal="distributed" vertical="center"/>
    </xf>
    <xf numFmtId="0" fontId="2" fillId="4" borderId="5" xfId="0" applyFont="1" applyFill="1" applyBorder="1">
      <alignment vertical="center"/>
    </xf>
    <xf numFmtId="0" fontId="2" fillId="4" borderId="0" xfId="0" applyFont="1" applyFill="1" applyBorder="1" applyAlignment="1">
      <alignment horizontal="left" vertical="center" shrinkToFi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4" borderId="0" xfId="0" applyFont="1" applyFill="1" applyBorder="1" applyAlignment="1">
      <alignment vertical="center" shrinkToFit="1"/>
    </xf>
    <xf numFmtId="0" fontId="2" fillId="2" borderId="15" xfId="0" applyFont="1" applyFill="1" applyBorder="1" applyAlignment="1">
      <alignment horizontal="right" vertical="center"/>
    </xf>
    <xf numFmtId="38" fontId="2" fillId="4" borderId="16" xfId="0" applyNumberFormat="1" applyFont="1" applyFill="1" applyBorder="1" applyAlignment="1">
      <alignment horizontal="right" vertical="center" shrinkToFit="1"/>
    </xf>
    <xf numFmtId="0" fontId="7" fillId="4" borderId="0" xfId="0" applyFont="1" applyFill="1" applyBorder="1" applyAlignment="1">
      <alignment horizontal="left" vertical="center" wrapText="1"/>
    </xf>
    <xf numFmtId="0" fontId="2" fillId="2" borderId="15" xfId="0" applyFont="1" applyFill="1" applyBorder="1" applyAlignment="1">
      <alignment horizontal="center" vertical="center"/>
    </xf>
    <xf numFmtId="0" fontId="7" fillId="2" borderId="15" xfId="0" applyFont="1" applyFill="1" applyBorder="1" applyAlignment="1">
      <alignment horizontal="center" vertical="center"/>
    </xf>
    <xf numFmtId="0" fontId="2" fillId="2" borderId="15" xfId="0" applyFont="1" applyFill="1" applyBorder="1" applyAlignment="1">
      <alignment horizontal="left" vertical="center" shrinkToFit="1"/>
    </xf>
    <xf numFmtId="0" fontId="7" fillId="2" borderId="15"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4" borderId="0" xfId="0" applyFont="1" applyFill="1" applyAlignment="1">
      <alignment horizontal="center" vertical="center" shrinkToFit="1"/>
    </xf>
    <xf numFmtId="0" fontId="7" fillId="4" borderId="0" xfId="0" applyFont="1" applyFill="1" applyBorder="1" applyAlignment="1">
      <alignment horizontal="left" vertical="center"/>
    </xf>
    <xf numFmtId="0" fontId="7" fillId="4" borderId="0" xfId="0" applyFont="1" applyFill="1" applyBorder="1" applyAlignment="1">
      <alignment vertical="top"/>
    </xf>
    <xf numFmtId="0" fontId="2" fillId="2" borderId="17" xfId="0" applyFont="1" applyFill="1" applyBorder="1" applyAlignment="1">
      <alignment horizontal="right" vertical="center"/>
    </xf>
    <xf numFmtId="0" fontId="2" fillId="4" borderId="18" xfId="0" applyFont="1" applyFill="1" applyBorder="1" applyAlignment="1">
      <alignment horizontal="right" vertical="center" shrinkToFit="1"/>
    </xf>
    <xf numFmtId="0" fontId="2" fillId="2" borderId="17" xfId="0" applyFont="1" applyFill="1" applyBorder="1" applyAlignment="1">
      <alignment horizontal="center" vertical="center"/>
    </xf>
    <xf numFmtId="0" fontId="7" fillId="2" borderId="17" xfId="0" applyFont="1" applyFill="1" applyBorder="1" applyAlignment="1">
      <alignment horizontal="center" vertical="center"/>
    </xf>
    <xf numFmtId="0" fontId="2" fillId="2" borderId="17" xfId="0" applyFont="1" applyFill="1" applyBorder="1" applyAlignment="1">
      <alignment horizontal="left" vertical="center" shrinkToFit="1"/>
    </xf>
    <xf numFmtId="0" fontId="7" fillId="2" borderId="17"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9" xfId="0" applyFont="1" applyFill="1" applyBorder="1" applyAlignment="1">
      <alignment horizontal="right" vertical="center"/>
    </xf>
    <xf numFmtId="0" fontId="2" fillId="2" borderId="19" xfId="0" applyFont="1" applyFill="1" applyBorder="1" applyAlignment="1">
      <alignment horizontal="center" vertical="center"/>
    </xf>
    <xf numFmtId="0" fontId="2" fillId="4" borderId="20" xfId="0" applyFont="1" applyFill="1" applyBorder="1">
      <alignment vertical="center"/>
    </xf>
    <xf numFmtId="0" fontId="10" fillId="4" borderId="0" xfId="0" applyFont="1" applyFill="1">
      <alignment vertical="center"/>
    </xf>
    <xf numFmtId="0" fontId="2" fillId="4" borderId="0" xfId="0" applyFont="1" applyFill="1" applyBorder="1" applyAlignment="1">
      <alignment horizontal="center" vertical="center" textRotation="255" shrinkToFit="1"/>
    </xf>
    <xf numFmtId="0" fontId="7" fillId="2" borderId="19" xfId="0" applyFont="1" applyFill="1" applyBorder="1" applyAlignment="1">
      <alignment horizontal="center" vertical="center"/>
    </xf>
    <xf numFmtId="0" fontId="2" fillId="2" borderId="15" xfId="0" applyFont="1" applyFill="1" applyBorder="1" applyAlignment="1">
      <alignment horizontal="right" vertical="center" shrinkToFit="1"/>
    </xf>
    <xf numFmtId="0" fontId="7" fillId="2" borderId="19"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7" fillId="4" borderId="0" xfId="0" applyFont="1" applyFill="1" applyBorder="1" applyAlignment="1">
      <alignment vertical="center"/>
    </xf>
    <xf numFmtId="0" fontId="2" fillId="2" borderId="17" xfId="0" applyFont="1" applyFill="1" applyBorder="1" applyAlignment="1">
      <alignment horizontal="right" vertical="center" shrinkToFit="1"/>
    </xf>
    <xf numFmtId="0" fontId="2" fillId="4" borderId="15" xfId="0" applyFont="1" applyFill="1" applyBorder="1" applyAlignment="1">
      <alignment horizontal="right" vertical="center" shrinkToFit="1"/>
    </xf>
    <xf numFmtId="0" fontId="2" fillId="4" borderId="0" xfId="0" applyFont="1" applyFill="1" applyAlignment="1">
      <alignment horizontal="right" vertical="center"/>
    </xf>
    <xf numFmtId="0" fontId="9" fillId="0" borderId="0" xfId="0" applyFont="1" applyFill="1" applyAlignment="1">
      <alignment horizontal="center" vertical="center"/>
    </xf>
    <xf numFmtId="0" fontId="2" fillId="2" borderId="19" xfId="0" applyFont="1" applyFill="1" applyBorder="1" applyAlignment="1">
      <alignment horizontal="right" vertical="center" shrinkToFit="1"/>
    </xf>
    <xf numFmtId="0" fontId="2" fillId="4" borderId="19" xfId="0" applyFont="1" applyFill="1" applyBorder="1" applyAlignment="1">
      <alignment horizontal="right" vertical="center" shrinkToFit="1"/>
    </xf>
    <xf numFmtId="0" fontId="2" fillId="2" borderId="21" xfId="0" applyFont="1" applyFill="1" applyBorder="1">
      <alignment vertical="center"/>
    </xf>
    <xf numFmtId="0" fontId="11" fillId="4" borderId="0" xfId="0" applyFont="1" applyFill="1" applyAlignment="1">
      <alignment horizontal="left" vertical="center"/>
    </xf>
    <xf numFmtId="0" fontId="2" fillId="2" borderId="19" xfId="0" applyFont="1" applyFill="1" applyBorder="1" applyAlignment="1">
      <alignment horizontal="left" vertical="center" shrinkToFit="1"/>
    </xf>
    <xf numFmtId="0" fontId="12" fillId="4" borderId="0" xfId="0" applyFont="1" applyFill="1" applyAlignment="1">
      <alignment vertical="center" wrapText="1" shrinkToFit="1"/>
    </xf>
    <xf numFmtId="0" fontId="2" fillId="4" borderId="22" xfId="0" applyFont="1" applyFill="1" applyBorder="1">
      <alignment vertical="center"/>
    </xf>
    <xf numFmtId="176" fontId="2" fillId="4" borderId="23" xfId="0" applyNumberFormat="1" applyFont="1" applyFill="1" applyBorder="1" applyAlignment="1">
      <alignment horizontal="center" vertical="center" shrinkToFit="1"/>
    </xf>
    <xf numFmtId="176" fontId="2" fillId="4" borderId="19" xfId="0" applyNumberFormat="1" applyFont="1" applyFill="1" applyBorder="1" applyAlignment="1">
      <alignment horizontal="center" vertical="center" shrinkToFit="1"/>
    </xf>
    <xf numFmtId="14" fontId="13" fillId="4" borderId="0" xfId="0" applyNumberFormat="1" applyFont="1" applyFill="1">
      <alignment vertical="center"/>
    </xf>
    <xf numFmtId="0" fontId="2" fillId="4" borderId="0" xfId="0" applyFont="1" applyFill="1" applyBorder="1" applyAlignment="1">
      <alignment horizontal="right" vertical="center"/>
    </xf>
    <xf numFmtId="176" fontId="2" fillId="4" borderId="15" xfId="0" applyNumberFormat="1" applyFont="1" applyFill="1" applyBorder="1" applyAlignment="1">
      <alignment horizontal="center" vertical="center" shrinkToFit="1"/>
    </xf>
    <xf numFmtId="177" fontId="2" fillId="4" borderId="0" xfId="0" applyNumberFormat="1" applyFont="1" applyFill="1" applyAlignment="1">
      <alignment horizontal="right" vertical="center"/>
    </xf>
    <xf numFmtId="0" fontId="7" fillId="4" borderId="0" xfId="0" applyFont="1" applyFill="1" applyBorder="1" applyAlignment="1">
      <alignment vertical="center" wrapText="1"/>
    </xf>
    <xf numFmtId="0" fontId="2" fillId="2" borderId="21" xfId="0" applyFont="1" applyFill="1" applyBorder="1" applyAlignment="1">
      <alignment horizontal="center" vertical="center"/>
    </xf>
    <xf numFmtId="0" fontId="14" fillId="4" borderId="0" xfId="0" applyFont="1" applyFill="1" applyBorder="1" applyAlignment="1">
      <alignment vertical="center" shrinkToFit="1"/>
    </xf>
    <xf numFmtId="0" fontId="2" fillId="4" borderId="15" xfId="0" applyFont="1" applyFill="1" applyBorder="1" applyAlignment="1">
      <alignment horizontal="right" vertical="center"/>
    </xf>
    <xf numFmtId="0" fontId="2" fillId="4" borderId="19" xfId="0" applyFont="1" applyFill="1" applyBorder="1" applyAlignment="1">
      <alignment horizontal="right" vertical="center"/>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9" fillId="5" borderId="6" xfId="0" applyFont="1" applyFill="1" applyBorder="1" applyAlignment="1">
      <alignment horizontal="center" vertical="center"/>
    </xf>
    <xf numFmtId="177" fontId="2" fillId="4" borderId="7" xfId="0" applyNumberFormat="1" applyFont="1" applyFill="1" applyBorder="1" applyAlignment="1">
      <alignment horizontal="right" vertical="center"/>
    </xf>
    <xf numFmtId="0" fontId="2" fillId="4" borderId="7" xfId="0" applyFont="1" applyFill="1" applyBorder="1">
      <alignment vertical="center"/>
    </xf>
    <xf numFmtId="0" fontId="2" fillId="4" borderId="26" xfId="0" applyFont="1" applyFill="1" applyBorder="1">
      <alignment vertical="center"/>
    </xf>
    <xf numFmtId="0" fontId="7" fillId="4" borderId="7" xfId="0" applyFont="1" applyFill="1" applyBorder="1" applyAlignment="1">
      <alignment horizontal="left" vertical="center" wrapText="1"/>
    </xf>
    <xf numFmtId="0" fontId="9" fillId="4" borderId="7" xfId="0" applyFont="1" applyFill="1" applyBorder="1" applyAlignment="1">
      <alignment horizontal="center" vertical="center"/>
    </xf>
    <xf numFmtId="0" fontId="7" fillId="4" borderId="7" xfId="0" applyFont="1" applyFill="1" applyBorder="1">
      <alignment vertical="center"/>
    </xf>
    <xf numFmtId="0" fontId="2" fillId="4" borderId="7" xfId="0" applyFont="1" applyFill="1" applyBorder="1" applyAlignment="1">
      <alignment vertical="center"/>
    </xf>
    <xf numFmtId="0" fontId="2" fillId="4" borderId="8" xfId="0" applyFont="1" applyFill="1" applyBorder="1">
      <alignment vertical="center"/>
    </xf>
    <xf numFmtId="0" fontId="2" fillId="4" borderId="7" xfId="0" applyFont="1" applyFill="1" applyBorder="1" applyAlignment="1">
      <alignment horizontal="left" vertical="center"/>
    </xf>
    <xf numFmtId="0" fontId="2" fillId="4" borderId="27" xfId="0" applyFont="1" applyFill="1" applyBorder="1">
      <alignment vertical="center"/>
    </xf>
    <xf numFmtId="0" fontId="7" fillId="4" borderId="7" xfId="0" applyFont="1" applyFill="1" applyBorder="1" applyAlignment="1">
      <alignment horizontal="left" vertical="center"/>
    </xf>
    <xf numFmtId="0" fontId="7" fillId="4" borderId="7" xfId="0" applyFont="1" applyFill="1" applyBorder="1" applyAlignment="1">
      <alignment vertical="top"/>
    </xf>
    <xf numFmtId="0" fontId="15" fillId="4" borderId="0" xfId="0" applyFont="1" applyFill="1">
      <alignment vertical="center"/>
    </xf>
    <xf numFmtId="0" fontId="6" fillId="4" borderId="0" xfId="0" applyFont="1" applyFill="1" applyAlignment="1">
      <alignment vertical="center"/>
    </xf>
    <xf numFmtId="0" fontId="6" fillId="4" borderId="0" xfId="0" applyFont="1" applyFill="1" applyBorder="1">
      <alignment vertical="center"/>
    </xf>
    <xf numFmtId="0" fontId="9" fillId="5" borderId="0" xfId="0" applyFont="1" applyFill="1" applyBorder="1" applyAlignment="1">
      <alignment horizontal="center" vertical="center"/>
    </xf>
    <xf numFmtId="0" fontId="9" fillId="5" borderId="7" xfId="0" applyFont="1" applyFill="1" applyBorder="1" applyAlignment="1">
      <alignment horizontal="center" vertical="center"/>
    </xf>
    <xf numFmtId="0" fontId="14" fillId="0" borderId="0" xfId="0" applyFont="1" applyFill="1">
      <alignment vertical="center"/>
    </xf>
    <xf numFmtId="0" fontId="2" fillId="0" borderId="0" xfId="0" applyFont="1">
      <alignment vertical="center"/>
    </xf>
    <xf numFmtId="14" fontId="2" fillId="0" borderId="0" xfId="0" applyNumberFormat="1" applyFont="1" applyAlignment="1">
      <alignment horizontal="left" vertical="center"/>
    </xf>
    <xf numFmtId="14" fontId="14" fillId="0" borderId="0" xfId="0" applyNumberFormat="1" applyFont="1" applyFill="1">
      <alignment vertical="center"/>
    </xf>
    <xf numFmtId="14" fontId="2" fillId="0" borderId="0" xfId="0" applyNumberFormat="1" applyFont="1">
      <alignment vertical="center"/>
    </xf>
    <xf numFmtId="38" fontId="2" fillId="0" borderId="0" xfId="1" applyFont="1">
      <alignment vertical="center"/>
    </xf>
    <xf numFmtId="38" fontId="2" fillId="0" borderId="28" xfId="1" applyFont="1" applyBorder="1" applyAlignment="1">
      <alignment horizontal="center" vertical="center"/>
    </xf>
    <xf numFmtId="38" fontId="2" fillId="0" borderId="28" xfId="1" applyFont="1" applyBorder="1">
      <alignment vertical="center"/>
    </xf>
    <xf numFmtId="38" fontId="2" fillId="0" borderId="0" xfId="1" applyFont="1" applyBorder="1" applyAlignment="1">
      <alignment horizontal="center" vertical="center"/>
    </xf>
    <xf numFmtId="38" fontId="2" fillId="0" borderId="29" xfId="1" applyFont="1" applyBorder="1" applyAlignment="1">
      <alignment horizontal="center" vertical="center"/>
    </xf>
    <xf numFmtId="38" fontId="2" fillId="0" borderId="30" xfId="1" applyFont="1" applyBorder="1">
      <alignment vertical="center"/>
    </xf>
    <xf numFmtId="0" fontId="2" fillId="0" borderId="0" xfId="0" quotePrefix="1" applyFont="1" applyAlignment="1">
      <alignment horizontal="right" vertical="center"/>
    </xf>
    <xf numFmtId="0" fontId="17" fillId="0" borderId="0" xfId="0" applyFont="1" applyAlignment="1">
      <alignment horizontal="left" vertical="center"/>
    </xf>
  </cellXfs>
  <cellStyles count="2">
    <cellStyle name="標準" xfId="0" builtinId="0"/>
    <cellStyle name="桁区切り" xfId="1" builtinId="6"/>
  </cellStyles>
  <dxfs count="74">
    <dxf>
      <font>
        <color rgb="FFFF0000"/>
      </font>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theme="0" tint="-0.5"/>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theme="1" tint="0.5"/>
        </patternFill>
      </fill>
    </dxf>
    <dxf>
      <fill>
        <patternFill patternType="solid">
          <bgColor theme="1" tint="0.5"/>
        </patternFill>
      </fill>
    </dxf>
    <dxf>
      <fill>
        <patternFill patternType="solid">
          <bgColor rgb="FFFFFFB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fgColor theme="0"/>
          <bgColor theme="0"/>
        </patternFill>
      </fill>
    </dxf>
    <dxf>
      <fill>
        <patternFill patternType="none">
          <bgColor auto="1"/>
        </patternFill>
      </fill>
    </dxf>
    <dxf>
      <fill>
        <patternFill patternType="none">
          <bgColor auto="1"/>
        </patternFill>
      </fill>
    </dxf>
    <dxf>
      <fill>
        <patternFill patternType="solid">
          <fgColor theme="0"/>
          <bgColor theme="0"/>
        </patternFill>
      </fill>
    </dxf>
    <dxf>
      <fill>
        <patternFill patternType="solid">
          <bgColor indexed="9"/>
        </patternFill>
      </fill>
    </dxf>
  </dxfs>
  <tableStyles count="0" defaultTableStyle="TableStyleMedium2" defaultPivotStyle="PivotStyleLight16"/>
  <colors>
    <mruColors>
      <color rgb="FFFFE9E9"/>
      <color rgb="FFFFFFE9"/>
      <color rgb="FFFF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K$2" lockText="1" noThreeD="1"/>
</file>

<file path=xl/ctrlProps/ctrlProp10.xml><?xml version="1.0" encoding="utf-8"?>
<formControlPr xmlns="http://schemas.microsoft.com/office/spreadsheetml/2009/9/main" objectType="CheckBox" fmlaLink="判定!$E$5" lockText="1" noThreeD="1"/>
</file>

<file path=xl/ctrlProps/ctrlProp100.xml><?xml version="1.0" encoding="utf-8"?>
<formControlPr xmlns="http://schemas.microsoft.com/office/spreadsheetml/2009/9/main" objectType="CheckBox" fmlaLink="判定!$C$78" lockText="1" noThreeD="1"/>
</file>

<file path=xl/ctrlProps/ctrlProp101.xml><?xml version="1.0" encoding="utf-8"?>
<formControlPr xmlns="http://schemas.microsoft.com/office/spreadsheetml/2009/9/main" objectType="CheckBox" fmlaLink="判定!$B$80" lockText="1" noThreeD="1"/>
</file>

<file path=xl/ctrlProps/ctrlProp102.xml><?xml version="1.0" encoding="utf-8"?>
<formControlPr xmlns="http://schemas.microsoft.com/office/spreadsheetml/2009/9/main" objectType="CheckBox" fmlaLink="判定!$B$81" lockText="1" noThreeD="1"/>
</file>

<file path=xl/ctrlProps/ctrlProp103.xml><?xml version="1.0" encoding="utf-8"?>
<formControlPr xmlns="http://schemas.microsoft.com/office/spreadsheetml/2009/9/main" objectType="CheckBox" fmlaLink="判定!$C$80" lockText="1" noThreeD="1"/>
</file>

<file path=xl/ctrlProps/ctrlProp104.xml><?xml version="1.0" encoding="utf-8"?>
<formControlPr xmlns="http://schemas.microsoft.com/office/spreadsheetml/2009/9/main" objectType="CheckBox" fmlaLink="判定!$C$81" lockText="1" noThreeD="1"/>
</file>

<file path=xl/ctrlProps/ctrlProp105.xml><?xml version="1.0" encoding="utf-8"?>
<formControlPr xmlns="http://schemas.microsoft.com/office/spreadsheetml/2009/9/main" objectType="CheckBox" fmlaLink="判定!$B$82" lockText="1" noThreeD="1"/>
</file>

<file path=xl/ctrlProps/ctrlProp106.xml><?xml version="1.0" encoding="utf-8"?>
<formControlPr xmlns="http://schemas.microsoft.com/office/spreadsheetml/2009/9/main" objectType="CheckBox" fmlaLink="判定!$C$82" lockText="1" noThreeD="1"/>
</file>

<file path=xl/ctrlProps/ctrlProp107.xml><?xml version="1.0" encoding="utf-8"?>
<formControlPr xmlns="http://schemas.microsoft.com/office/spreadsheetml/2009/9/main" objectType="CheckBox" fmlaLink="判定!$B$70" lockText="1" noThreeD="1"/>
</file>

<file path=xl/ctrlProps/ctrlProp108.xml><?xml version="1.0" encoding="utf-8"?>
<formControlPr xmlns="http://schemas.microsoft.com/office/spreadsheetml/2009/9/main" objectType="CheckBox" fmlaLink="判定!$C$70" lockText="1" noThreeD="1"/>
</file>

<file path=xl/ctrlProps/ctrlProp109.xml><?xml version="1.0" encoding="utf-8"?>
<formControlPr xmlns="http://schemas.microsoft.com/office/spreadsheetml/2009/9/main" objectType="CheckBox" fmlaLink="判定!$B$79" lockText="1" noThreeD="1"/>
</file>

<file path=xl/ctrlProps/ctrlProp11.xml><?xml version="1.0" encoding="utf-8"?>
<formControlPr xmlns="http://schemas.microsoft.com/office/spreadsheetml/2009/9/main" objectType="CheckBox" fmlaLink="判定!$H$5" lockText="1" noThreeD="1"/>
</file>

<file path=xl/ctrlProps/ctrlProp110.xml><?xml version="1.0" encoding="utf-8"?>
<formControlPr xmlns="http://schemas.microsoft.com/office/spreadsheetml/2009/9/main" objectType="CheckBox" fmlaLink="判定!$C$79" lockText="1" noThreeD="1"/>
</file>

<file path=xl/ctrlProps/ctrlProp111.xml><?xml version="1.0" encoding="utf-8"?>
<formControlPr xmlns="http://schemas.microsoft.com/office/spreadsheetml/2009/9/main" objectType="CheckBox" fmlaLink="判定!$B$87" lockText="1" noThreeD="1"/>
</file>

<file path=xl/ctrlProps/ctrlProp112.xml><?xml version="1.0" encoding="utf-8"?>
<formControlPr xmlns="http://schemas.microsoft.com/office/spreadsheetml/2009/9/main" objectType="CheckBox" fmlaLink="判定!$C$87" lockText="1" noThreeD="1"/>
</file>

<file path=xl/ctrlProps/ctrlProp113.xml><?xml version="1.0" encoding="utf-8"?>
<formControlPr xmlns="http://schemas.microsoft.com/office/spreadsheetml/2009/9/main" objectType="CheckBox" fmlaLink="判定!$B$89" lockText="1" noThreeD="1"/>
</file>

<file path=xl/ctrlProps/ctrlProp114.xml><?xml version="1.0" encoding="utf-8"?>
<formControlPr xmlns="http://schemas.microsoft.com/office/spreadsheetml/2009/9/main" objectType="CheckBox" fmlaLink="判定!$B$90" lockText="1" noThreeD="1"/>
</file>

<file path=xl/ctrlProps/ctrlProp115.xml><?xml version="1.0" encoding="utf-8"?>
<formControlPr xmlns="http://schemas.microsoft.com/office/spreadsheetml/2009/9/main" objectType="CheckBox" fmlaLink="判定!$C$89" lockText="1" noThreeD="1"/>
</file>

<file path=xl/ctrlProps/ctrlProp116.xml><?xml version="1.0" encoding="utf-8"?>
<formControlPr xmlns="http://schemas.microsoft.com/office/spreadsheetml/2009/9/main" objectType="CheckBox" fmlaLink="判定!$C$90" lockText="1" noThreeD="1"/>
</file>

<file path=xl/ctrlProps/ctrlProp117.xml><?xml version="1.0" encoding="utf-8"?>
<formControlPr xmlns="http://schemas.microsoft.com/office/spreadsheetml/2009/9/main" objectType="CheckBox" fmlaLink="判定!$B$91" lockText="1" noThreeD="1"/>
</file>

<file path=xl/ctrlProps/ctrlProp118.xml><?xml version="1.0" encoding="utf-8"?>
<formControlPr xmlns="http://schemas.microsoft.com/office/spreadsheetml/2009/9/main" objectType="CheckBox" fmlaLink="判定!$C$91" lockText="1" noThreeD="1"/>
</file>

<file path=xl/ctrlProps/ctrlProp119.xml><?xml version="1.0" encoding="utf-8"?>
<formControlPr xmlns="http://schemas.microsoft.com/office/spreadsheetml/2009/9/main" objectType="CheckBox" fmlaLink="判定!$B$96" lockText="1" noThreeD="1"/>
</file>

<file path=xl/ctrlProps/ctrlProp12.xml><?xml version="1.0" encoding="utf-8"?>
<formControlPr xmlns="http://schemas.microsoft.com/office/spreadsheetml/2009/9/main" objectType="CheckBox" fmlaLink="判定!$G$5" lockText="1" noThreeD="1"/>
</file>

<file path=xl/ctrlProps/ctrlProp120.xml><?xml version="1.0" encoding="utf-8"?>
<formControlPr xmlns="http://schemas.microsoft.com/office/spreadsheetml/2009/9/main" objectType="CheckBox" fmlaLink="判定!$C$96" lockText="1" noThreeD="1"/>
</file>

<file path=xl/ctrlProps/ctrlProp121.xml><?xml version="1.0" encoding="utf-8"?>
<formControlPr xmlns="http://schemas.microsoft.com/office/spreadsheetml/2009/9/main" objectType="CheckBox" fmlaLink="判定!$B$98" lockText="1" noThreeD="1"/>
</file>

<file path=xl/ctrlProps/ctrlProp122.xml><?xml version="1.0" encoding="utf-8"?>
<formControlPr xmlns="http://schemas.microsoft.com/office/spreadsheetml/2009/9/main" objectType="CheckBox" fmlaLink="判定!$B$99" lockText="1" noThreeD="1"/>
</file>

<file path=xl/ctrlProps/ctrlProp123.xml><?xml version="1.0" encoding="utf-8"?>
<formControlPr xmlns="http://schemas.microsoft.com/office/spreadsheetml/2009/9/main" objectType="CheckBox" fmlaLink="判定!$C$98" lockText="1" noThreeD="1"/>
</file>

<file path=xl/ctrlProps/ctrlProp124.xml><?xml version="1.0" encoding="utf-8"?>
<formControlPr xmlns="http://schemas.microsoft.com/office/spreadsheetml/2009/9/main" objectType="CheckBox" fmlaLink="判定!$C$99" lockText="1" noThreeD="1"/>
</file>

<file path=xl/ctrlProps/ctrlProp125.xml><?xml version="1.0" encoding="utf-8"?>
<formControlPr xmlns="http://schemas.microsoft.com/office/spreadsheetml/2009/9/main" objectType="CheckBox" fmlaLink="判定!$B$100" lockText="1" noThreeD="1"/>
</file>

<file path=xl/ctrlProps/ctrlProp126.xml><?xml version="1.0" encoding="utf-8"?>
<formControlPr xmlns="http://schemas.microsoft.com/office/spreadsheetml/2009/9/main" objectType="CheckBox" fmlaLink="判定!$C$100" lockText="1" noThreeD="1"/>
</file>

<file path=xl/ctrlProps/ctrlProp127.xml><?xml version="1.0" encoding="utf-8"?>
<formControlPr xmlns="http://schemas.microsoft.com/office/spreadsheetml/2009/9/main" objectType="CheckBox" fmlaLink="判定!$B$88" lockText="1" noThreeD="1"/>
</file>

<file path=xl/ctrlProps/ctrlProp128.xml><?xml version="1.0" encoding="utf-8"?>
<formControlPr xmlns="http://schemas.microsoft.com/office/spreadsheetml/2009/9/main" objectType="CheckBox" fmlaLink="判定!$C$88" lockText="1" noThreeD="1"/>
</file>

<file path=xl/ctrlProps/ctrlProp129.xml><?xml version="1.0" encoding="utf-8"?>
<formControlPr xmlns="http://schemas.microsoft.com/office/spreadsheetml/2009/9/main" objectType="CheckBox" fmlaLink="判定!$B$97" lockText="1" noThreeD="1"/>
</file>

<file path=xl/ctrlProps/ctrlProp13.xml><?xml version="1.0" encoding="utf-8"?>
<formControlPr xmlns="http://schemas.microsoft.com/office/spreadsheetml/2009/9/main" objectType="CheckBox" fmlaLink="判定!$C$6" lockText="1" noThreeD="1"/>
</file>

<file path=xl/ctrlProps/ctrlProp130.xml><?xml version="1.0" encoding="utf-8"?>
<formControlPr xmlns="http://schemas.microsoft.com/office/spreadsheetml/2009/9/main" objectType="CheckBox" fmlaLink="判定!$C$97" lockText="1" noThreeD="1"/>
</file>

<file path=xl/ctrlProps/ctrlProp14.xml><?xml version="1.0" encoding="utf-8"?>
<formControlPr xmlns="http://schemas.microsoft.com/office/spreadsheetml/2009/9/main" objectType="CheckBox" fmlaLink="判定!$D$6" lockText="1" noThreeD="1"/>
</file>

<file path=xl/ctrlProps/ctrlProp15.xml><?xml version="1.0" encoding="utf-8"?>
<formControlPr xmlns="http://schemas.microsoft.com/office/spreadsheetml/2009/9/main" objectType="CheckBox" fmlaLink="判定!$E$6" lockText="1" noThreeD="1"/>
</file>

<file path=xl/ctrlProps/ctrlProp16.xml><?xml version="1.0" encoding="utf-8"?>
<formControlPr xmlns="http://schemas.microsoft.com/office/spreadsheetml/2009/9/main" objectType="CheckBox" fmlaLink="判定!$F$6" lockText="1" noThreeD="1"/>
</file>

<file path=xl/ctrlProps/ctrlProp17.xml><?xml version="1.0" encoding="utf-8"?>
<formControlPr xmlns="http://schemas.microsoft.com/office/spreadsheetml/2009/9/main" objectType="CheckBox" fmlaLink="判定!$G$6" lockText="1" noThreeD="1"/>
</file>

<file path=xl/ctrlProps/ctrlProp18.xml><?xml version="1.0" encoding="utf-8"?>
<formControlPr xmlns="http://schemas.microsoft.com/office/spreadsheetml/2009/9/main" objectType="CheckBox" fmlaLink="判定!$B$4" lockText="1" noThreeD="1"/>
</file>

<file path=xl/ctrlProps/ctrlProp19.xml><?xml version="1.0" encoding="utf-8"?>
<formControlPr xmlns="http://schemas.microsoft.com/office/spreadsheetml/2009/9/main" objectType="CheckBox" fmlaLink="判定!$C$4" lockText="1" noThreeD="1"/>
</file>

<file path=xl/ctrlProps/ctrlProp2.xml><?xml version="1.0" encoding="utf-8"?>
<formControlPr xmlns="http://schemas.microsoft.com/office/spreadsheetml/2009/9/main" objectType="CheckBox" fmlaLink="判定!$B$3" lockText="1" noThreeD="1"/>
</file>

<file path=xl/ctrlProps/ctrlProp20.xml><?xml version="1.0" encoding="utf-8"?>
<formControlPr xmlns="http://schemas.microsoft.com/office/spreadsheetml/2009/9/main" objectType="CheckBox" fmlaLink="判定!$B$10" lockText="1" noThreeD="1"/>
</file>

<file path=xl/ctrlProps/ctrlProp21.xml><?xml version="1.0" encoding="utf-8"?>
<formControlPr xmlns="http://schemas.microsoft.com/office/spreadsheetml/2009/9/main" objectType="CheckBox" fmlaLink="判定!$C$10" lockText="1" noThreeD="1"/>
</file>

<file path=xl/ctrlProps/ctrlProp22.xml><?xml version="1.0" encoding="utf-8"?>
<formControlPr xmlns="http://schemas.microsoft.com/office/spreadsheetml/2009/9/main" objectType="CheckBox" fmlaLink="判定!$B$15" lockText="1" noThreeD="1"/>
</file>

<file path=xl/ctrlProps/ctrlProp23.xml><?xml version="1.0" encoding="utf-8"?>
<formControlPr xmlns="http://schemas.microsoft.com/office/spreadsheetml/2009/9/main" objectType="CheckBox" fmlaLink="判定!$C$15" lockText="1" noThreeD="1"/>
</file>

<file path=xl/ctrlProps/ctrlProp24.xml><?xml version="1.0" encoding="utf-8"?>
<formControlPr xmlns="http://schemas.microsoft.com/office/spreadsheetml/2009/9/main" objectType="CheckBox" fmlaLink="判定!$B$17" lockText="1" noThreeD="1"/>
</file>

<file path=xl/ctrlProps/ctrlProp25.xml><?xml version="1.0" encoding="utf-8"?>
<formControlPr xmlns="http://schemas.microsoft.com/office/spreadsheetml/2009/9/main" objectType="CheckBox" fmlaLink="判定!$B$18" lockText="1" noThreeD="1"/>
</file>

<file path=xl/ctrlProps/ctrlProp26.xml><?xml version="1.0" encoding="utf-8"?>
<formControlPr xmlns="http://schemas.microsoft.com/office/spreadsheetml/2009/9/main" objectType="CheckBox" fmlaLink="判定!$C$17" lockText="1" noThreeD="1"/>
</file>

<file path=xl/ctrlProps/ctrlProp27.xml><?xml version="1.0" encoding="utf-8"?>
<formControlPr xmlns="http://schemas.microsoft.com/office/spreadsheetml/2009/9/main" objectType="CheckBox" fmlaLink="判定!$C$18" lockText="1" noThreeD="1"/>
</file>

<file path=xl/ctrlProps/ctrlProp28.xml><?xml version="1.0" encoding="utf-8"?>
<formControlPr xmlns="http://schemas.microsoft.com/office/spreadsheetml/2009/9/main" objectType="CheckBox" fmlaLink="判定!$B$19" lockText="1" noThreeD="1"/>
</file>

<file path=xl/ctrlProps/ctrlProp29.xml><?xml version="1.0" encoding="utf-8"?>
<formControlPr xmlns="http://schemas.microsoft.com/office/spreadsheetml/2009/9/main" objectType="CheckBox" fmlaLink="判定!$C$19" lockText="1" noThreeD="1"/>
</file>

<file path=xl/ctrlProps/ctrlProp3.xml><?xml version="1.0" encoding="utf-8"?>
<formControlPr xmlns="http://schemas.microsoft.com/office/spreadsheetml/2009/9/main" objectType="CheckBox" fmlaLink="判定!$F$3" lockText="1" noThreeD="1"/>
</file>

<file path=xl/ctrlProps/ctrlProp30.xml><?xml version="1.0" encoding="utf-8"?>
<formControlPr xmlns="http://schemas.microsoft.com/office/spreadsheetml/2009/9/main" objectType="CheckBox" fmlaLink="判定!$E$3" lockText="1" noThreeD="1"/>
</file>

<file path=xl/ctrlProps/ctrlProp31.xml><?xml version="1.0" encoding="utf-8"?>
<formControlPr xmlns="http://schemas.microsoft.com/office/spreadsheetml/2009/9/main" objectType="CheckBox" fmlaLink="判定!$B$24" lockText="1" noThreeD="1"/>
</file>

<file path=xl/ctrlProps/ctrlProp32.xml><?xml version="1.0" encoding="utf-8"?>
<formControlPr xmlns="http://schemas.microsoft.com/office/spreadsheetml/2009/9/main" objectType="CheckBox" fmlaLink="判定!$C$24" lockText="1" noThreeD="1"/>
</file>

<file path=xl/ctrlProps/ctrlProp33.xml><?xml version="1.0" encoding="utf-8"?>
<formControlPr xmlns="http://schemas.microsoft.com/office/spreadsheetml/2009/9/main" objectType="CheckBox" fmlaLink="判定!$B$26" lockText="1" noThreeD="1"/>
</file>

<file path=xl/ctrlProps/ctrlProp34.xml><?xml version="1.0" encoding="utf-8"?>
<formControlPr xmlns="http://schemas.microsoft.com/office/spreadsheetml/2009/9/main" objectType="CheckBox" fmlaLink="判定!$B$27" lockText="1" noThreeD="1"/>
</file>

<file path=xl/ctrlProps/ctrlProp35.xml><?xml version="1.0" encoding="utf-8"?>
<formControlPr xmlns="http://schemas.microsoft.com/office/spreadsheetml/2009/9/main" objectType="CheckBox" fmlaLink="判定!$C$26" lockText="1" noThreeD="1"/>
</file>

<file path=xl/ctrlProps/ctrlProp36.xml><?xml version="1.0" encoding="utf-8"?>
<formControlPr xmlns="http://schemas.microsoft.com/office/spreadsheetml/2009/9/main" objectType="CheckBox" fmlaLink="判定!$C$27" lockText="1" noThreeD="1"/>
</file>

<file path=xl/ctrlProps/ctrlProp37.xml><?xml version="1.0" encoding="utf-8"?>
<formControlPr xmlns="http://schemas.microsoft.com/office/spreadsheetml/2009/9/main" objectType="CheckBox" fmlaLink="判定!$B$28" lockText="1" noThreeD="1"/>
</file>

<file path=xl/ctrlProps/ctrlProp38.xml><?xml version="1.0" encoding="utf-8"?>
<formControlPr xmlns="http://schemas.microsoft.com/office/spreadsheetml/2009/9/main" objectType="CheckBox" fmlaLink="判定!$C$28" lockText="1" noThreeD="1"/>
</file>

<file path=xl/ctrlProps/ctrlProp39.xml><?xml version="1.0" encoding="utf-8"?>
<formControlPr xmlns="http://schemas.microsoft.com/office/spreadsheetml/2009/9/main" objectType="CheckBox" fmlaLink="判定!$B$6" lockText="1" noThreeD="1"/>
</file>

<file path=xl/ctrlProps/ctrlProp4.xml><?xml version="1.0" encoding="utf-8"?>
<formControlPr xmlns="http://schemas.microsoft.com/office/spreadsheetml/2009/9/main" objectType="CheckBox" fmlaLink="判定!$G$3" lockText="1" noThreeD="1"/>
</file>

<file path=xl/ctrlProps/ctrlProp40.xml><?xml version="1.0" encoding="utf-8"?>
<formControlPr xmlns="http://schemas.microsoft.com/office/spreadsheetml/2009/9/main" objectType="CheckBox" fmlaLink="判定!$B$9" lockText="1" noThreeD="1"/>
</file>

<file path=xl/ctrlProps/ctrlProp41.xml><?xml version="1.0" encoding="utf-8"?>
<formControlPr xmlns="http://schemas.microsoft.com/office/spreadsheetml/2009/9/main" objectType="CheckBox" fmlaLink="判定!$F$5" lockText="1" noThreeD="1"/>
</file>

<file path=xl/ctrlProps/ctrlProp42.xml><?xml version="1.0" encoding="utf-8"?>
<formControlPr xmlns="http://schemas.microsoft.com/office/spreadsheetml/2009/9/main" objectType="CheckBox" fmlaLink="判定!$I$5" lockText="1" noThreeD="1"/>
</file>

<file path=xl/ctrlProps/ctrlProp43.xml><?xml version="1.0" encoding="utf-8"?>
<formControlPr xmlns="http://schemas.microsoft.com/office/spreadsheetml/2009/9/main" objectType="CheckBox" fmlaLink="判定!$B$2" lockText="1" noThreeD="1"/>
</file>

<file path=xl/ctrlProps/ctrlProp44.xml><?xml version="1.0" encoding="utf-8"?>
<formControlPr xmlns="http://schemas.microsoft.com/office/spreadsheetml/2009/9/main" objectType="CheckBox" fmlaLink="判定!$D$9" lockText="1" noThreeD="1"/>
</file>

<file path=xl/ctrlProps/ctrlProp45.xml><?xml version="1.0" encoding="utf-8"?>
<formControlPr xmlns="http://schemas.microsoft.com/office/spreadsheetml/2009/9/main" objectType="CheckBox" fmlaLink="判定!$B$16" lockText="1" noThreeD="1"/>
</file>

<file path=xl/ctrlProps/ctrlProp46.xml><?xml version="1.0" encoding="utf-8"?>
<formControlPr xmlns="http://schemas.microsoft.com/office/spreadsheetml/2009/9/main" objectType="CheckBox" fmlaLink="判定!$C$16" lockText="1" noThreeD="1"/>
</file>

<file path=xl/ctrlProps/ctrlProp47.xml><?xml version="1.0" encoding="utf-8"?>
<formControlPr xmlns="http://schemas.microsoft.com/office/spreadsheetml/2009/9/main" objectType="CheckBox" fmlaLink="判定!$B$25" lockText="1" noThreeD="1"/>
</file>

<file path=xl/ctrlProps/ctrlProp48.xml><?xml version="1.0" encoding="utf-8"?>
<formControlPr xmlns="http://schemas.microsoft.com/office/spreadsheetml/2009/9/main" objectType="CheckBox" fmlaLink="判定!$C$25"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判定!$C$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判定!$B$33" lockText="1" noThreeD="1"/>
</file>

<file path=xl/ctrlProps/ctrlProp52.xml><?xml version="1.0" encoding="utf-8"?>
<formControlPr xmlns="http://schemas.microsoft.com/office/spreadsheetml/2009/9/main" objectType="CheckBox" fmlaLink="判定!$C$33" lockText="1" noThreeD="1"/>
</file>

<file path=xl/ctrlProps/ctrlProp53.xml><?xml version="1.0" encoding="utf-8"?>
<formControlPr xmlns="http://schemas.microsoft.com/office/spreadsheetml/2009/9/main" objectType="CheckBox" fmlaLink="判定!$B$35" lockText="1" noThreeD="1"/>
</file>

<file path=xl/ctrlProps/ctrlProp54.xml><?xml version="1.0" encoding="utf-8"?>
<formControlPr xmlns="http://schemas.microsoft.com/office/spreadsheetml/2009/9/main" objectType="CheckBox" fmlaLink="判定!$B$36" lockText="1" noThreeD="1"/>
</file>

<file path=xl/ctrlProps/ctrlProp55.xml><?xml version="1.0" encoding="utf-8"?>
<formControlPr xmlns="http://schemas.microsoft.com/office/spreadsheetml/2009/9/main" objectType="CheckBox" fmlaLink="判定!$C$35" lockText="1" noThreeD="1"/>
</file>

<file path=xl/ctrlProps/ctrlProp56.xml><?xml version="1.0" encoding="utf-8"?>
<formControlPr xmlns="http://schemas.microsoft.com/office/spreadsheetml/2009/9/main" objectType="CheckBox" fmlaLink="判定!$C$36" lockText="1" noThreeD="1"/>
</file>

<file path=xl/ctrlProps/ctrlProp57.xml><?xml version="1.0" encoding="utf-8"?>
<formControlPr xmlns="http://schemas.microsoft.com/office/spreadsheetml/2009/9/main" objectType="CheckBox" fmlaLink="判定!$B$37" lockText="1" noThreeD="1"/>
</file>

<file path=xl/ctrlProps/ctrlProp58.xml><?xml version="1.0" encoding="utf-8"?>
<formControlPr xmlns="http://schemas.microsoft.com/office/spreadsheetml/2009/9/main" objectType="CheckBox" fmlaLink="判定!$C$37" lockText="1" noThreeD="1"/>
</file>

<file path=xl/ctrlProps/ctrlProp59.xml><?xml version="1.0" encoding="utf-8"?>
<formControlPr xmlns="http://schemas.microsoft.com/office/spreadsheetml/2009/9/main" objectType="CheckBox" fmlaLink="判定!$B$42" lockText="1" noThreeD="1"/>
</file>

<file path=xl/ctrlProps/ctrlProp6.xml><?xml version="1.0" encoding="utf-8"?>
<formControlPr xmlns="http://schemas.microsoft.com/office/spreadsheetml/2009/9/main" objectType="CheckBox" fmlaLink="判定!$D$3" lockText="1" noThreeD="1"/>
</file>

<file path=xl/ctrlProps/ctrlProp60.xml><?xml version="1.0" encoding="utf-8"?>
<formControlPr xmlns="http://schemas.microsoft.com/office/spreadsheetml/2009/9/main" objectType="CheckBox" fmlaLink="判定!$C$42" lockText="1" noThreeD="1"/>
</file>

<file path=xl/ctrlProps/ctrlProp61.xml><?xml version="1.0" encoding="utf-8"?>
<formControlPr xmlns="http://schemas.microsoft.com/office/spreadsheetml/2009/9/main" objectType="CheckBox" fmlaLink="判定!$B$44" lockText="1" noThreeD="1"/>
</file>

<file path=xl/ctrlProps/ctrlProp62.xml><?xml version="1.0" encoding="utf-8"?>
<formControlPr xmlns="http://schemas.microsoft.com/office/spreadsheetml/2009/9/main" objectType="CheckBox" fmlaLink="判定!$B$45" lockText="1" noThreeD="1"/>
</file>

<file path=xl/ctrlProps/ctrlProp63.xml><?xml version="1.0" encoding="utf-8"?>
<formControlPr xmlns="http://schemas.microsoft.com/office/spreadsheetml/2009/9/main" objectType="CheckBox" fmlaLink="判定!$C$44" lockText="1" noThreeD="1"/>
</file>

<file path=xl/ctrlProps/ctrlProp64.xml><?xml version="1.0" encoding="utf-8"?>
<formControlPr xmlns="http://schemas.microsoft.com/office/spreadsheetml/2009/9/main" objectType="CheckBox" fmlaLink="判定!$C$45" lockText="1" noThreeD="1"/>
</file>

<file path=xl/ctrlProps/ctrlProp65.xml><?xml version="1.0" encoding="utf-8"?>
<formControlPr xmlns="http://schemas.microsoft.com/office/spreadsheetml/2009/9/main" objectType="CheckBox" fmlaLink="判定!$B$46" lockText="1" noThreeD="1"/>
</file>

<file path=xl/ctrlProps/ctrlProp66.xml><?xml version="1.0" encoding="utf-8"?>
<formControlPr xmlns="http://schemas.microsoft.com/office/spreadsheetml/2009/9/main" objectType="CheckBox" fmlaLink="判定!$C$46" lockText="1" noThreeD="1"/>
</file>

<file path=xl/ctrlProps/ctrlProp67.xml><?xml version="1.0" encoding="utf-8"?>
<formControlPr xmlns="http://schemas.microsoft.com/office/spreadsheetml/2009/9/main" objectType="CheckBox" fmlaLink="判定!$B$51" lockText="1" noThreeD="1"/>
</file>

<file path=xl/ctrlProps/ctrlProp68.xml><?xml version="1.0" encoding="utf-8"?>
<formControlPr xmlns="http://schemas.microsoft.com/office/spreadsheetml/2009/9/main" objectType="CheckBox" fmlaLink="判定!$C$51" lockText="1" noThreeD="1"/>
</file>

<file path=xl/ctrlProps/ctrlProp69.xml><?xml version="1.0" encoding="utf-8"?>
<formControlPr xmlns="http://schemas.microsoft.com/office/spreadsheetml/2009/9/main" objectType="CheckBox" fmlaLink="判定!$B$53" lockText="1" noThreeD="1"/>
</file>

<file path=xl/ctrlProps/ctrlProp7.xml><?xml version="1.0" encoding="utf-8"?>
<formControlPr xmlns="http://schemas.microsoft.com/office/spreadsheetml/2009/9/main" objectType="CheckBox" fmlaLink="判定!$B$5" lockText="1" noThreeD="1"/>
</file>

<file path=xl/ctrlProps/ctrlProp70.xml><?xml version="1.0" encoding="utf-8"?>
<formControlPr xmlns="http://schemas.microsoft.com/office/spreadsheetml/2009/9/main" objectType="CheckBox" fmlaLink="判定!$B$54" lockText="1" noThreeD="1"/>
</file>

<file path=xl/ctrlProps/ctrlProp71.xml><?xml version="1.0" encoding="utf-8"?>
<formControlPr xmlns="http://schemas.microsoft.com/office/spreadsheetml/2009/9/main" objectType="CheckBox" fmlaLink="判定!$C$53" lockText="1" noThreeD="1"/>
</file>

<file path=xl/ctrlProps/ctrlProp72.xml><?xml version="1.0" encoding="utf-8"?>
<formControlPr xmlns="http://schemas.microsoft.com/office/spreadsheetml/2009/9/main" objectType="CheckBox" fmlaLink="判定!$C$54" lockText="1" noThreeD="1"/>
</file>

<file path=xl/ctrlProps/ctrlProp73.xml><?xml version="1.0" encoding="utf-8"?>
<formControlPr xmlns="http://schemas.microsoft.com/office/spreadsheetml/2009/9/main" objectType="CheckBox" fmlaLink="判定!$B$55" lockText="1" noThreeD="1"/>
</file>

<file path=xl/ctrlProps/ctrlProp74.xml><?xml version="1.0" encoding="utf-8"?>
<formControlPr xmlns="http://schemas.microsoft.com/office/spreadsheetml/2009/9/main" objectType="CheckBox" fmlaLink="判定!$C$55" lockText="1" noThreeD="1"/>
</file>

<file path=xl/ctrlProps/ctrlProp75.xml><?xml version="1.0" encoding="utf-8"?>
<formControlPr xmlns="http://schemas.microsoft.com/office/spreadsheetml/2009/9/main" objectType="CheckBox" fmlaLink="判定!$B$60" lockText="1" noThreeD="1"/>
</file>

<file path=xl/ctrlProps/ctrlProp76.xml><?xml version="1.0" encoding="utf-8"?>
<formControlPr xmlns="http://schemas.microsoft.com/office/spreadsheetml/2009/9/main" objectType="CheckBox" fmlaLink="判定!$C$60" lockText="1" noThreeD="1"/>
</file>

<file path=xl/ctrlProps/ctrlProp77.xml><?xml version="1.0" encoding="utf-8"?>
<formControlPr xmlns="http://schemas.microsoft.com/office/spreadsheetml/2009/9/main" objectType="CheckBox" fmlaLink="判定!$B$62" lockText="1" noThreeD="1"/>
</file>

<file path=xl/ctrlProps/ctrlProp78.xml><?xml version="1.0" encoding="utf-8"?>
<formControlPr xmlns="http://schemas.microsoft.com/office/spreadsheetml/2009/9/main" objectType="CheckBox" fmlaLink="判定!$B$63" lockText="1" noThreeD="1"/>
</file>

<file path=xl/ctrlProps/ctrlProp79.xml><?xml version="1.0" encoding="utf-8"?>
<formControlPr xmlns="http://schemas.microsoft.com/office/spreadsheetml/2009/9/main" objectType="CheckBox" fmlaLink="判定!$C$62" lockText="1" noThreeD="1"/>
</file>

<file path=xl/ctrlProps/ctrlProp8.xml><?xml version="1.0" encoding="utf-8"?>
<formControlPr xmlns="http://schemas.microsoft.com/office/spreadsheetml/2009/9/main" objectType="CheckBox" fmlaLink="判定!$C$5" lockText="1" noThreeD="1"/>
</file>

<file path=xl/ctrlProps/ctrlProp80.xml><?xml version="1.0" encoding="utf-8"?>
<formControlPr xmlns="http://schemas.microsoft.com/office/spreadsheetml/2009/9/main" objectType="CheckBox" fmlaLink="判定!$C$63" lockText="1" noThreeD="1"/>
</file>

<file path=xl/ctrlProps/ctrlProp81.xml><?xml version="1.0" encoding="utf-8"?>
<formControlPr xmlns="http://schemas.microsoft.com/office/spreadsheetml/2009/9/main" objectType="CheckBox" fmlaLink="判定!$B$64" lockText="1" noThreeD="1"/>
</file>

<file path=xl/ctrlProps/ctrlProp82.xml><?xml version="1.0" encoding="utf-8"?>
<formControlPr xmlns="http://schemas.microsoft.com/office/spreadsheetml/2009/9/main" objectType="CheckBox" fmlaLink="判定!$C$64" lockText="1" noThreeD="1"/>
</file>

<file path=xl/ctrlProps/ctrlProp83.xml><?xml version="1.0" encoding="utf-8"?>
<formControlPr xmlns="http://schemas.microsoft.com/office/spreadsheetml/2009/9/main" objectType="CheckBox" fmlaLink="判定!$B$34" lockText="1" noThreeD="1"/>
</file>

<file path=xl/ctrlProps/ctrlProp84.xml><?xml version="1.0" encoding="utf-8"?>
<formControlPr xmlns="http://schemas.microsoft.com/office/spreadsheetml/2009/9/main" objectType="CheckBox" fmlaLink="判定!$C$34" lockText="1" noThreeD="1"/>
</file>

<file path=xl/ctrlProps/ctrlProp85.xml><?xml version="1.0" encoding="utf-8"?>
<formControlPr xmlns="http://schemas.microsoft.com/office/spreadsheetml/2009/9/main" objectType="CheckBox" fmlaLink="判定!$B$43" lockText="1" noThreeD="1"/>
</file>

<file path=xl/ctrlProps/ctrlProp86.xml><?xml version="1.0" encoding="utf-8"?>
<formControlPr xmlns="http://schemas.microsoft.com/office/spreadsheetml/2009/9/main" objectType="CheckBox" fmlaLink="判定!$C$43" lockText="1" noThreeD="1"/>
</file>

<file path=xl/ctrlProps/ctrlProp87.xml><?xml version="1.0" encoding="utf-8"?>
<formControlPr xmlns="http://schemas.microsoft.com/office/spreadsheetml/2009/9/main" objectType="CheckBox" fmlaLink="判定!$B$52" lockText="1" noThreeD="1"/>
</file>

<file path=xl/ctrlProps/ctrlProp88.xml><?xml version="1.0" encoding="utf-8"?>
<formControlPr xmlns="http://schemas.microsoft.com/office/spreadsheetml/2009/9/main" objectType="CheckBox" fmlaLink="判定!$C$52" lockText="1" noThreeD="1"/>
</file>

<file path=xl/ctrlProps/ctrlProp89.xml><?xml version="1.0" encoding="utf-8"?>
<formControlPr xmlns="http://schemas.microsoft.com/office/spreadsheetml/2009/9/main" objectType="CheckBox" fmlaLink="判定!$B$61" lockText="1" noThreeD="1"/>
</file>

<file path=xl/ctrlProps/ctrlProp9.xml><?xml version="1.0" encoding="utf-8"?>
<formControlPr xmlns="http://schemas.microsoft.com/office/spreadsheetml/2009/9/main" objectType="CheckBox" fmlaLink="判定!$D$5" lockText="1" noThreeD="1"/>
</file>

<file path=xl/ctrlProps/ctrlProp90.xml><?xml version="1.0" encoding="utf-8"?>
<formControlPr xmlns="http://schemas.microsoft.com/office/spreadsheetml/2009/9/main" objectType="CheckBox" fmlaLink="判定!$C$61" lockText="1" noThreeD="1"/>
</file>

<file path=xl/ctrlProps/ctrlProp91.xml><?xml version="1.0" encoding="utf-8"?>
<formControlPr xmlns="http://schemas.microsoft.com/office/spreadsheetml/2009/9/main" objectType="CheckBox" fmlaLink="判定!$B$69" lockText="1" noThreeD="1"/>
</file>

<file path=xl/ctrlProps/ctrlProp92.xml><?xml version="1.0" encoding="utf-8"?>
<formControlPr xmlns="http://schemas.microsoft.com/office/spreadsheetml/2009/9/main" objectType="CheckBox" fmlaLink="判定!$C$69" lockText="1" noThreeD="1"/>
</file>

<file path=xl/ctrlProps/ctrlProp93.xml><?xml version="1.0" encoding="utf-8"?>
<formControlPr xmlns="http://schemas.microsoft.com/office/spreadsheetml/2009/9/main" objectType="CheckBox" fmlaLink="判定!$B$71" lockText="1" noThreeD="1"/>
</file>

<file path=xl/ctrlProps/ctrlProp94.xml><?xml version="1.0" encoding="utf-8"?>
<formControlPr xmlns="http://schemas.microsoft.com/office/spreadsheetml/2009/9/main" objectType="CheckBox" fmlaLink="判定!$B$72" lockText="1" noThreeD="1"/>
</file>

<file path=xl/ctrlProps/ctrlProp95.xml><?xml version="1.0" encoding="utf-8"?>
<formControlPr xmlns="http://schemas.microsoft.com/office/spreadsheetml/2009/9/main" objectType="CheckBox" fmlaLink="判定!$C$71" lockText="1" noThreeD="1"/>
</file>

<file path=xl/ctrlProps/ctrlProp96.xml><?xml version="1.0" encoding="utf-8"?>
<formControlPr xmlns="http://schemas.microsoft.com/office/spreadsheetml/2009/9/main" objectType="CheckBox" fmlaLink="判定!$C$72" lockText="1" noThreeD="1"/>
</file>

<file path=xl/ctrlProps/ctrlProp97.xml><?xml version="1.0" encoding="utf-8"?>
<formControlPr xmlns="http://schemas.microsoft.com/office/spreadsheetml/2009/9/main" objectType="CheckBox" fmlaLink="判定!$B$73" lockText="1" noThreeD="1"/>
</file>

<file path=xl/ctrlProps/ctrlProp98.xml><?xml version="1.0" encoding="utf-8"?>
<formControlPr xmlns="http://schemas.microsoft.com/office/spreadsheetml/2009/9/main" objectType="CheckBox" fmlaLink="判定!$C$73" lockText="1" noThreeD="1"/>
</file>

<file path=xl/ctrlProps/ctrlProp99.xml><?xml version="1.0" encoding="utf-8"?>
<formControlPr xmlns="http://schemas.microsoft.com/office/spreadsheetml/2009/9/main" objectType="CheckBox" fmlaLink="判定!$B$7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85</xdr:row>
          <xdr:rowOff>114300</xdr:rowOff>
        </xdr:from>
        <xdr:to xmlns:xdr="http://schemas.openxmlformats.org/drawingml/2006/spreadsheetDrawing">
          <xdr:col>3</xdr:col>
          <xdr:colOff>333375</xdr:colOff>
          <xdr:row>87</xdr:row>
          <xdr:rowOff>86360</xdr:rowOff>
        </xdr:to>
        <xdr:sp textlink="">
          <xdr:nvSpPr>
            <xdr:cNvPr id="1025" name="チェック 1" hidden="1">
              <a:extLst>
                <a:ext uri="{63B3BB69-23CF-44E3-9099-C40C66FF867C}">
                  <a14:compatExt spid="_x0000_s1025"/>
                </a:ext>
              </a:extLst>
            </xdr:cNvPr>
            <xdr:cNvSpPr>
              <a:spLocks noRot="1" noChangeShapeType="1"/>
            </xdr:cNvSpPr>
          </xdr:nvSpPr>
          <xdr:spPr>
            <a:xfrm>
              <a:off x="200025" y="14916150"/>
              <a:ext cx="1695450" cy="35306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8</xdr:row>
          <xdr:rowOff>27940</xdr:rowOff>
        </xdr:from>
        <xdr:to xmlns:xdr="http://schemas.openxmlformats.org/drawingml/2006/spreadsheetDrawing">
          <xdr:col>9</xdr:col>
          <xdr:colOff>66675</xdr:colOff>
          <xdr:row>8</xdr:row>
          <xdr:rowOff>238125</xdr:rowOff>
        </xdr:to>
        <xdr:sp textlink="">
          <xdr:nvSpPr>
            <xdr:cNvPr id="2050" name="チェック 2" hidden="1">
              <a:extLst>
                <a:ext uri="{63B3BB69-23CF-44E3-9099-C40C66FF867C}">
                  <a14:compatExt spid="_x0000_s2050"/>
                </a:ext>
              </a:extLst>
            </xdr:cNvPr>
            <xdr:cNvSpPr>
              <a:spLocks noRot="1" noChangeShapeType="1"/>
            </xdr:cNvSpPr>
          </xdr:nvSpPr>
          <xdr:spPr>
            <a:xfrm>
              <a:off x="952500" y="1513840"/>
              <a:ext cx="8286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xdr:row>
          <xdr:rowOff>27940</xdr:rowOff>
        </xdr:from>
        <xdr:to xmlns:xdr="http://schemas.openxmlformats.org/drawingml/2006/spreadsheetDrawing">
          <xdr:col>30</xdr:col>
          <xdr:colOff>95250</xdr:colOff>
          <xdr:row>8</xdr:row>
          <xdr:rowOff>238125</xdr:rowOff>
        </xdr:to>
        <xdr:sp textlink="">
          <xdr:nvSpPr>
            <xdr:cNvPr id="2052" name="チェック 4" hidden="1">
              <a:extLst>
                <a:ext uri="{63B3BB69-23CF-44E3-9099-C40C66FF867C}">
                  <a14:compatExt spid="_x0000_s2052"/>
                </a:ext>
              </a:extLst>
            </xdr:cNvPr>
            <xdr:cNvSpPr>
              <a:spLocks noRot="1" noChangeShapeType="1"/>
            </xdr:cNvSpPr>
          </xdr:nvSpPr>
          <xdr:spPr>
            <a:xfrm>
              <a:off x="4743450" y="1513840"/>
              <a:ext cx="1066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9</xdr:row>
          <xdr:rowOff>27940</xdr:rowOff>
        </xdr:from>
        <xdr:to xmlns:xdr="http://schemas.openxmlformats.org/drawingml/2006/spreadsheetDrawing">
          <xdr:col>8</xdr:col>
          <xdr:colOff>161925</xdr:colOff>
          <xdr:row>9</xdr:row>
          <xdr:rowOff>238125</xdr:rowOff>
        </xdr:to>
        <xdr:sp textlink="">
          <xdr:nvSpPr>
            <xdr:cNvPr id="2053" name="チェック 5" hidden="1">
              <a:extLst>
                <a:ext uri="{63B3BB69-23CF-44E3-9099-C40C66FF867C}">
                  <a14:compatExt spid="_x0000_s2053"/>
                </a:ext>
              </a:extLst>
            </xdr:cNvPr>
            <xdr:cNvSpPr>
              <a:spLocks noRot="1" noChangeShapeType="1"/>
            </xdr:cNvSpPr>
          </xdr:nvSpPr>
          <xdr:spPr>
            <a:xfrm>
              <a:off x="952500" y="1771015"/>
              <a:ext cx="7334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xdr:row>
          <xdr:rowOff>27940</xdr:rowOff>
        </xdr:from>
        <xdr:to xmlns:xdr="http://schemas.openxmlformats.org/drawingml/2006/spreadsheetDrawing">
          <xdr:col>13</xdr:col>
          <xdr:colOff>133350</xdr:colOff>
          <xdr:row>8</xdr:row>
          <xdr:rowOff>238125</xdr:rowOff>
        </xdr:to>
        <xdr:sp textlink="">
          <xdr:nvSpPr>
            <xdr:cNvPr id="2054" name="チェック 6" hidden="1">
              <a:extLst>
                <a:ext uri="{63B3BB69-23CF-44E3-9099-C40C66FF867C}">
                  <a14:compatExt spid="_x0000_s2054"/>
                </a:ext>
              </a:extLst>
            </xdr:cNvPr>
            <xdr:cNvSpPr>
              <a:spLocks noRot="1" noChangeShapeType="1"/>
            </xdr:cNvSpPr>
          </xdr:nvSpPr>
          <xdr:spPr>
            <a:xfrm>
              <a:off x="1885950" y="1513840"/>
              <a:ext cx="7239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xdr:row>
          <xdr:rowOff>27940</xdr:rowOff>
        </xdr:from>
        <xdr:to xmlns:xdr="http://schemas.openxmlformats.org/drawingml/2006/spreadsheetDrawing">
          <xdr:col>18</xdr:col>
          <xdr:colOff>104775</xdr:colOff>
          <xdr:row>8</xdr:row>
          <xdr:rowOff>238125</xdr:rowOff>
        </xdr:to>
        <xdr:sp textlink="">
          <xdr:nvSpPr>
            <xdr:cNvPr id="2055" name="チェック 7" hidden="1">
              <a:extLst>
                <a:ext uri="{63B3BB69-23CF-44E3-9099-C40C66FF867C}">
                  <a14:compatExt spid="_x0000_s2055"/>
                </a:ext>
              </a:extLst>
            </xdr:cNvPr>
            <xdr:cNvSpPr>
              <a:spLocks noRot="1" noChangeShapeType="1"/>
            </xdr:cNvSpPr>
          </xdr:nvSpPr>
          <xdr:spPr>
            <a:xfrm>
              <a:off x="2647950" y="1513840"/>
              <a:ext cx="8858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19685</xdr:colOff>
          <xdr:row>30</xdr:row>
          <xdr:rowOff>20320</xdr:rowOff>
        </xdr:from>
        <xdr:to xmlns:xdr="http://schemas.openxmlformats.org/drawingml/2006/spreadsheetDrawing">
          <xdr:col>8</xdr:col>
          <xdr:colOff>67310</xdr:colOff>
          <xdr:row>30</xdr:row>
          <xdr:rowOff>229870</xdr:rowOff>
        </xdr:to>
        <xdr:sp textlink="">
          <xdr:nvSpPr>
            <xdr:cNvPr id="2058" name="チェック 10" hidden="1">
              <a:extLst>
                <a:ext uri="{63B3BB69-23CF-44E3-9099-C40C66FF867C}">
                  <a14:compatExt spid="_x0000_s2058"/>
                </a:ext>
              </a:extLst>
            </xdr:cNvPr>
            <xdr:cNvSpPr>
              <a:spLocks noRot="1" noChangeShapeType="1"/>
            </xdr:cNvSpPr>
          </xdr:nvSpPr>
          <xdr:spPr>
            <a:xfrm>
              <a:off x="972185" y="6021070"/>
              <a:ext cx="6191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48260</xdr:colOff>
          <xdr:row>30</xdr:row>
          <xdr:rowOff>31115</xdr:rowOff>
        </xdr:from>
        <xdr:to xmlns:xdr="http://schemas.openxmlformats.org/drawingml/2006/spreadsheetDrawing">
          <xdr:col>12</xdr:col>
          <xdr:colOff>105410</xdr:colOff>
          <xdr:row>30</xdr:row>
          <xdr:rowOff>241300</xdr:rowOff>
        </xdr:to>
        <xdr:sp textlink="">
          <xdr:nvSpPr>
            <xdr:cNvPr id="2061" name="チェック 13" hidden="1">
              <a:extLst>
                <a:ext uri="{63B3BB69-23CF-44E3-9099-C40C66FF867C}">
                  <a14:compatExt spid="_x0000_s2061"/>
                </a:ext>
              </a:extLst>
            </xdr:cNvPr>
            <xdr:cNvSpPr>
              <a:spLocks noRot="1" noChangeShapeType="1"/>
            </xdr:cNvSpPr>
          </xdr:nvSpPr>
          <xdr:spPr>
            <a:xfrm>
              <a:off x="1572260" y="6031865"/>
              <a:ext cx="8191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167640</xdr:colOff>
          <xdr:row>30</xdr:row>
          <xdr:rowOff>30480</xdr:rowOff>
        </xdr:from>
        <xdr:to xmlns:xdr="http://schemas.openxmlformats.org/drawingml/2006/spreadsheetDrawing">
          <xdr:col>15</xdr:col>
          <xdr:colOff>148590</xdr:colOff>
          <xdr:row>30</xdr:row>
          <xdr:rowOff>240030</xdr:rowOff>
        </xdr:to>
        <xdr:sp textlink="">
          <xdr:nvSpPr>
            <xdr:cNvPr id="2062" name="チェック 14" hidden="1">
              <a:extLst>
                <a:ext uri="{63B3BB69-23CF-44E3-9099-C40C66FF867C}">
                  <a14:compatExt spid="_x0000_s2062"/>
                </a:ext>
              </a:extLst>
            </xdr:cNvPr>
            <xdr:cNvSpPr>
              <a:spLocks noRot="1" noChangeShapeType="1"/>
            </xdr:cNvSpPr>
          </xdr:nvSpPr>
          <xdr:spPr>
            <a:xfrm>
              <a:off x="2453640" y="6031230"/>
              <a:ext cx="5524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38100</xdr:colOff>
          <xdr:row>30</xdr:row>
          <xdr:rowOff>19050</xdr:rowOff>
        </xdr:from>
        <xdr:to xmlns:xdr="http://schemas.openxmlformats.org/drawingml/2006/spreadsheetDrawing">
          <xdr:col>22</xdr:col>
          <xdr:colOff>38100</xdr:colOff>
          <xdr:row>30</xdr:row>
          <xdr:rowOff>229235</xdr:rowOff>
        </xdr:to>
        <xdr:sp textlink="">
          <xdr:nvSpPr>
            <xdr:cNvPr id="2064" name="チェック 16" hidden="1">
              <a:extLst>
                <a:ext uri="{63B3BB69-23CF-44E3-9099-C40C66FF867C}">
                  <a14:compatExt spid="_x0000_s2064"/>
                </a:ext>
              </a:extLst>
            </xdr:cNvPr>
            <xdr:cNvSpPr>
              <a:spLocks noRot="1" noChangeShapeType="1"/>
            </xdr:cNvSpPr>
          </xdr:nvSpPr>
          <xdr:spPr>
            <a:xfrm>
              <a:off x="3086100" y="6019800"/>
              <a:ext cx="11430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xdr:colOff>
          <xdr:row>31</xdr:row>
          <xdr:rowOff>30480</xdr:rowOff>
        </xdr:from>
        <xdr:to xmlns:xdr="http://schemas.openxmlformats.org/drawingml/2006/spreadsheetDrawing">
          <xdr:col>10</xdr:col>
          <xdr:colOff>0</xdr:colOff>
          <xdr:row>31</xdr:row>
          <xdr:rowOff>240030</xdr:rowOff>
        </xdr:to>
        <xdr:sp textlink="">
          <xdr:nvSpPr>
            <xdr:cNvPr id="2065" name="チェック 17" hidden="1">
              <a:extLst>
                <a:ext uri="{63B3BB69-23CF-44E3-9099-C40C66FF867C}">
                  <a14:compatExt spid="_x0000_s2065"/>
                </a:ext>
              </a:extLst>
            </xdr:cNvPr>
            <xdr:cNvSpPr>
              <a:spLocks noRot="1" noChangeShapeType="1"/>
            </xdr:cNvSpPr>
          </xdr:nvSpPr>
          <xdr:spPr>
            <a:xfrm>
              <a:off x="971550" y="6288405"/>
              <a:ext cx="9334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19050</xdr:colOff>
          <xdr:row>30</xdr:row>
          <xdr:rowOff>19050</xdr:rowOff>
        </xdr:from>
        <xdr:to xmlns:xdr="http://schemas.openxmlformats.org/drawingml/2006/spreadsheetDrawing">
          <xdr:col>28</xdr:col>
          <xdr:colOff>104775</xdr:colOff>
          <xdr:row>30</xdr:row>
          <xdr:rowOff>238125</xdr:rowOff>
        </xdr:to>
        <xdr:sp textlink="">
          <xdr:nvSpPr>
            <xdr:cNvPr id="2066" name="チェック 18" hidden="1">
              <a:extLst>
                <a:ext uri="{63B3BB69-23CF-44E3-9099-C40C66FF867C}">
                  <a14:compatExt spid="_x0000_s2066"/>
                </a:ext>
              </a:extLst>
            </xdr:cNvPr>
            <xdr:cNvSpPr>
              <a:spLocks noRot="1" noChangeShapeType="1"/>
            </xdr:cNvSpPr>
          </xdr:nvSpPr>
          <xdr:spPr>
            <a:xfrm>
              <a:off x="4781550" y="6019800"/>
              <a:ext cx="6572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38100</xdr:colOff>
          <xdr:row>32</xdr:row>
          <xdr:rowOff>27940</xdr:rowOff>
        </xdr:from>
        <xdr:to xmlns:xdr="http://schemas.openxmlformats.org/drawingml/2006/spreadsheetDrawing">
          <xdr:col>17</xdr:col>
          <xdr:colOff>0</xdr:colOff>
          <xdr:row>32</xdr:row>
          <xdr:rowOff>238125</xdr:rowOff>
        </xdr:to>
        <xdr:sp textlink="">
          <xdr:nvSpPr>
            <xdr:cNvPr id="2068" name="チェック 20" hidden="1">
              <a:extLst>
                <a:ext uri="{63B3BB69-23CF-44E3-9099-C40C66FF867C}">
                  <a14:compatExt spid="_x0000_s2068"/>
                </a:ext>
              </a:extLst>
            </xdr:cNvPr>
            <xdr:cNvSpPr>
              <a:spLocks noRot="1" noChangeShapeType="1"/>
            </xdr:cNvSpPr>
          </xdr:nvSpPr>
          <xdr:spPr>
            <a:xfrm>
              <a:off x="2705100" y="6543040"/>
              <a:ext cx="533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32</xdr:row>
          <xdr:rowOff>27940</xdr:rowOff>
        </xdr:from>
        <xdr:to xmlns:xdr="http://schemas.openxmlformats.org/drawingml/2006/spreadsheetDrawing">
          <xdr:col>19</xdr:col>
          <xdr:colOff>152400</xdr:colOff>
          <xdr:row>32</xdr:row>
          <xdr:rowOff>238125</xdr:rowOff>
        </xdr:to>
        <xdr:sp textlink="">
          <xdr:nvSpPr>
            <xdr:cNvPr id="2069" name="チェック 21" hidden="1">
              <a:extLst>
                <a:ext uri="{63B3BB69-23CF-44E3-9099-C40C66FF867C}">
                  <a14:compatExt spid="_x0000_s2069"/>
                </a:ext>
              </a:extLst>
            </xdr:cNvPr>
            <xdr:cNvSpPr>
              <a:spLocks noRot="1" noChangeShapeType="1"/>
            </xdr:cNvSpPr>
          </xdr:nvSpPr>
          <xdr:spPr>
            <a:xfrm>
              <a:off x="3228975" y="6543040"/>
              <a:ext cx="5429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32</xdr:row>
          <xdr:rowOff>27940</xdr:rowOff>
        </xdr:from>
        <xdr:to xmlns:xdr="http://schemas.openxmlformats.org/drawingml/2006/spreadsheetDrawing">
          <xdr:col>22</xdr:col>
          <xdr:colOff>142875</xdr:colOff>
          <xdr:row>32</xdr:row>
          <xdr:rowOff>238125</xdr:rowOff>
        </xdr:to>
        <xdr:sp textlink="">
          <xdr:nvSpPr>
            <xdr:cNvPr id="2070" name="チェック 22" hidden="1">
              <a:extLst>
                <a:ext uri="{63B3BB69-23CF-44E3-9099-C40C66FF867C}">
                  <a14:compatExt spid="_x0000_s2070"/>
                </a:ext>
              </a:extLst>
            </xdr:cNvPr>
            <xdr:cNvSpPr>
              <a:spLocks noRot="1" noChangeShapeType="1"/>
            </xdr:cNvSpPr>
          </xdr:nvSpPr>
          <xdr:spPr>
            <a:xfrm>
              <a:off x="3800475" y="6543040"/>
              <a:ext cx="533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32</xdr:row>
          <xdr:rowOff>27940</xdr:rowOff>
        </xdr:from>
        <xdr:to xmlns:xdr="http://schemas.openxmlformats.org/drawingml/2006/spreadsheetDrawing">
          <xdr:col>25</xdr:col>
          <xdr:colOff>152400</xdr:colOff>
          <xdr:row>32</xdr:row>
          <xdr:rowOff>238125</xdr:rowOff>
        </xdr:to>
        <xdr:sp textlink="">
          <xdr:nvSpPr>
            <xdr:cNvPr id="2071" name="チェック 23" hidden="1">
              <a:extLst>
                <a:ext uri="{63B3BB69-23CF-44E3-9099-C40C66FF867C}">
                  <a14:compatExt spid="_x0000_s2071"/>
                </a:ext>
              </a:extLst>
            </xdr:cNvPr>
            <xdr:cNvSpPr>
              <a:spLocks noRot="1" noChangeShapeType="1"/>
            </xdr:cNvSpPr>
          </xdr:nvSpPr>
          <xdr:spPr>
            <a:xfrm>
              <a:off x="4371975" y="6543040"/>
              <a:ext cx="5429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180975</xdr:colOff>
          <xdr:row>32</xdr:row>
          <xdr:rowOff>27940</xdr:rowOff>
        </xdr:from>
        <xdr:to xmlns:xdr="http://schemas.openxmlformats.org/drawingml/2006/spreadsheetDrawing">
          <xdr:col>29</xdr:col>
          <xdr:colOff>95250</xdr:colOff>
          <xdr:row>32</xdr:row>
          <xdr:rowOff>238125</xdr:rowOff>
        </xdr:to>
        <xdr:sp textlink="">
          <xdr:nvSpPr>
            <xdr:cNvPr id="2072" name="チェック 24" hidden="1">
              <a:extLst>
                <a:ext uri="{63B3BB69-23CF-44E3-9099-C40C66FF867C}">
                  <a14:compatExt spid="_x0000_s2072"/>
                </a:ext>
              </a:extLst>
            </xdr:cNvPr>
            <xdr:cNvSpPr>
              <a:spLocks noRot="1" noChangeShapeType="1"/>
            </xdr:cNvSpPr>
          </xdr:nvSpPr>
          <xdr:spPr>
            <a:xfrm>
              <a:off x="4943475" y="654304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15</xdr:row>
          <xdr:rowOff>8890</xdr:rowOff>
        </xdr:from>
        <xdr:to xmlns:xdr="http://schemas.openxmlformats.org/drawingml/2006/spreadsheetDrawing">
          <xdr:col>17</xdr:col>
          <xdr:colOff>152400</xdr:colOff>
          <xdr:row>15</xdr:row>
          <xdr:rowOff>238125</xdr:rowOff>
        </xdr:to>
        <xdr:sp textlink="">
          <xdr:nvSpPr>
            <xdr:cNvPr id="2093" name="チェック 45" hidden="1">
              <a:extLst>
                <a:ext uri="{63B3BB69-23CF-44E3-9099-C40C66FF867C}">
                  <a14:compatExt spid="_x0000_s2093"/>
                </a:ext>
              </a:extLst>
            </xdr:cNvPr>
            <xdr:cNvSpPr>
              <a:spLocks noRot="1" noChangeShapeType="1"/>
            </xdr:cNvSpPr>
          </xdr:nvSpPr>
          <xdr:spPr>
            <a:xfrm>
              <a:off x="2867025" y="2723515"/>
              <a:ext cx="5238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9525</xdr:colOff>
          <xdr:row>15</xdr:row>
          <xdr:rowOff>10160</xdr:rowOff>
        </xdr:from>
        <xdr:to xmlns:xdr="http://schemas.openxmlformats.org/drawingml/2006/spreadsheetDrawing">
          <xdr:col>20</xdr:col>
          <xdr:colOff>171450</xdr:colOff>
          <xdr:row>15</xdr:row>
          <xdr:rowOff>229235</xdr:rowOff>
        </xdr:to>
        <xdr:sp textlink="">
          <xdr:nvSpPr>
            <xdr:cNvPr id="2094" name="チェック 46" hidden="1">
              <a:extLst>
                <a:ext uri="{63B3BB69-23CF-44E3-9099-C40C66FF867C}">
                  <a14:compatExt spid="_x0000_s2094"/>
                </a:ext>
              </a:extLst>
            </xdr:cNvPr>
            <xdr:cNvSpPr>
              <a:spLocks noRot="1" noChangeShapeType="1"/>
            </xdr:cNvSpPr>
          </xdr:nvSpPr>
          <xdr:spPr>
            <a:xfrm>
              <a:off x="3438525" y="2724785"/>
              <a:ext cx="5429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21</xdr:row>
          <xdr:rowOff>27305</xdr:rowOff>
        </xdr:from>
        <xdr:to xmlns:xdr="http://schemas.openxmlformats.org/drawingml/2006/spreadsheetDrawing">
          <xdr:col>27</xdr:col>
          <xdr:colOff>121285</xdr:colOff>
          <xdr:row>22</xdr:row>
          <xdr:rowOff>8255</xdr:rowOff>
        </xdr:to>
        <xdr:sp textlink="">
          <xdr:nvSpPr>
            <xdr:cNvPr id="2098" name="チェック 50" hidden="1">
              <a:extLst>
                <a:ext uri="{63B3BB69-23CF-44E3-9099-C40C66FF867C}">
                  <a14:compatExt spid="_x0000_s2098"/>
                </a:ext>
              </a:extLst>
            </xdr:cNvPr>
            <xdr:cNvSpPr>
              <a:spLocks noRot="1" noChangeShapeType="1"/>
            </xdr:cNvSpPr>
          </xdr:nvSpPr>
          <xdr:spPr>
            <a:xfrm>
              <a:off x="2476500" y="3903980"/>
              <a:ext cx="278828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23</xdr:row>
          <xdr:rowOff>30480</xdr:rowOff>
        </xdr:from>
        <xdr:to xmlns:xdr="http://schemas.openxmlformats.org/drawingml/2006/spreadsheetDrawing">
          <xdr:col>27</xdr:col>
          <xdr:colOff>38100</xdr:colOff>
          <xdr:row>23</xdr:row>
          <xdr:rowOff>240030</xdr:rowOff>
        </xdr:to>
        <xdr:sp textlink="">
          <xdr:nvSpPr>
            <xdr:cNvPr id="2099" name="チェック 51" hidden="1">
              <a:extLst>
                <a:ext uri="{63B3BB69-23CF-44E3-9099-C40C66FF867C}">
                  <a14:compatExt spid="_x0000_s2099"/>
                </a:ext>
              </a:extLst>
            </xdr:cNvPr>
            <xdr:cNvSpPr>
              <a:spLocks noRot="1" noChangeShapeType="1"/>
            </xdr:cNvSpPr>
          </xdr:nvSpPr>
          <xdr:spPr>
            <a:xfrm>
              <a:off x="2476500" y="4421505"/>
              <a:ext cx="27051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60</xdr:row>
          <xdr:rowOff>8890</xdr:rowOff>
        </xdr:from>
        <xdr:to xmlns:xdr="http://schemas.openxmlformats.org/drawingml/2006/spreadsheetDrawing">
          <xdr:col>7</xdr:col>
          <xdr:colOff>104775</xdr:colOff>
          <xdr:row>60</xdr:row>
          <xdr:rowOff>248285</xdr:rowOff>
        </xdr:to>
        <xdr:sp textlink="">
          <xdr:nvSpPr>
            <xdr:cNvPr id="2133" name="チェック 85" hidden="1">
              <a:extLst>
                <a:ext uri="{63B3BB69-23CF-44E3-9099-C40C66FF867C}">
                  <a14:compatExt spid="_x0000_s2133"/>
                </a:ext>
              </a:extLst>
            </xdr:cNvPr>
            <xdr:cNvSpPr>
              <a:spLocks noRot="1" noChangeShapeType="1"/>
            </xdr:cNvSpPr>
          </xdr:nvSpPr>
          <xdr:spPr>
            <a:xfrm>
              <a:off x="933450" y="1106741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60</xdr:row>
          <xdr:rowOff>0</xdr:rowOff>
        </xdr:from>
        <xdr:to xmlns:xdr="http://schemas.openxmlformats.org/drawingml/2006/spreadsheetDrawing">
          <xdr:col>10</xdr:col>
          <xdr:colOff>152400</xdr:colOff>
          <xdr:row>60</xdr:row>
          <xdr:rowOff>248285</xdr:rowOff>
        </xdr:to>
        <xdr:sp textlink="">
          <xdr:nvSpPr>
            <xdr:cNvPr id="2134" name="チェック 86" hidden="1">
              <a:extLst>
                <a:ext uri="{63B3BB69-23CF-44E3-9099-C40C66FF867C}">
                  <a14:compatExt spid="_x0000_s2134"/>
                </a:ext>
              </a:extLst>
            </xdr:cNvPr>
            <xdr:cNvSpPr>
              <a:spLocks noRot="1" noChangeShapeType="1"/>
            </xdr:cNvSpPr>
          </xdr:nvSpPr>
          <xdr:spPr>
            <a:xfrm>
              <a:off x="1504950" y="1105852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62</xdr:row>
          <xdr:rowOff>38100</xdr:rowOff>
        </xdr:from>
        <xdr:to xmlns:xdr="http://schemas.openxmlformats.org/drawingml/2006/spreadsheetDrawing">
          <xdr:col>13</xdr:col>
          <xdr:colOff>85725</xdr:colOff>
          <xdr:row>62</xdr:row>
          <xdr:rowOff>248285</xdr:rowOff>
        </xdr:to>
        <xdr:sp textlink="">
          <xdr:nvSpPr>
            <xdr:cNvPr id="2135" name="チェック 87" hidden="1">
              <a:extLst>
                <a:ext uri="{63B3BB69-23CF-44E3-9099-C40C66FF867C}">
                  <a14:compatExt spid="_x0000_s2135"/>
                </a:ext>
              </a:extLst>
            </xdr:cNvPr>
            <xdr:cNvSpPr>
              <a:spLocks noRot="1" noChangeShapeType="1"/>
            </xdr:cNvSpPr>
          </xdr:nvSpPr>
          <xdr:spPr>
            <a:xfrm>
              <a:off x="1885950" y="1161097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63</xdr:row>
          <xdr:rowOff>19050</xdr:rowOff>
        </xdr:from>
        <xdr:to xmlns:xdr="http://schemas.openxmlformats.org/drawingml/2006/spreadsheetDrawing">
          <xdr:col>14</xdr:col>
          <xdr:colOff>142875</xdr:colOff>
          <xdr:row>63</xdr:row>
          <xdr:rowOff>248285</xdr:rowOff>
        </xdr:to>
        <xdr:sp textlink="">
          <xdr:nvSpPr>
            <xdr:cNvPr id="2136" name="チェック 88" hidden="1">
              <a:extLst>
                <a:ext uri="{63B3BB69-23CF-44E3-9099-C40C66FF867C}">
                  <a14:compatExt spid="_x0000_s2136"/>
                </a:ext>
              </a:extLst>
            </xdr:cNvPr>
            <xdr:cNvSpPr>
              <a:spLocks noRot="1" noChangeShapeType="1"/>
            </xdr:cNvSpPr>
          </xdr:nvSpPr>
          <xdr:spPr>
            <a:xfrm>
              <a:off x="1885950" y="1184910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62</xdr:row>
          <xdr:rowOff>38100</xdr:rowOff>
        </xdr:from>
        <xdr:to xmlns:xdr="http://schemas.openxmlformats.org/drawingml/2006/spreadsheetDrawing">
          <xdr:col>16</xdr:col>
          <xdr:colOff>152400</xdr:colOff>
          <xdr:row>62</xdr:row>
          <xdr:rowOff>248285</xdr:rowOff>
        </xdr:to>
        <xdr:sp textlink="">
          <xdr:nvSpPr>
            <xdr:cNvPr id="2137" name="チェック 89" hidden="1">
              <a:extLst>
                <a:ext uri="{63B3BB69-23CF-44E3-9099-C40C66FF867C}">
                  <a14:compatExt spid="_x0000_s2137"/>
                </a:ext>
              </a:extLst>
            </xdr:cNvPr>
            <xdr:cNvSpPr>
              <a:spLocks noRot="1" noChangeShapeType="1"/>
            </xdr:cNvSpPr>
          </xdr:nvSpPr>
          <xdr:spPr>
            <a:xfrm>
              <a:off x="2647950" y="1161097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63</xdr:row>
          <xdr:rowOff>27940</xdr:rowOff>
        </xdr:from>
        <xdr:to xmlns:xdr="http://schemas.openxmlformats.org/drawingml/2006/spreadsheetDrawing">
          <xdr:col>19</xdr:col>
          <xdr:colOff>19050</xdr:colOff>
          <xdr:row>63</xdr:row>
          <xdr:rowOff>248285</xdr:rowOff>
        </xdr:to>
        <xdr:sp textlink="">
          <xdr:nvSpPr>
            <xdr:cNvPr id="2138" name="チェック 90" hidden="1">
              <a:extLst>
                <a:ext uri="{63B3BB69-23CF-44E3-9099-C40C66FF867C}">
                  <a14:compatExt spid="_x0000_s2138"/>
                </a:ext>
              </a:extLst>
            </xdr:cNvPr>
            <xdr:cNvSpPr>
              <a:spLocks noRot="1" noChangeShapeType="1"/>
            </xdr:cNvSpPr>
          </xdr:nvSpPr>
          <xdr:spPr>
            <a:xfrm>
              <a:off x="2838450" y="1185799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64</xdr:row>
          <xdr:rowOff>38100</xdr:rowOff>
        </xdr:from>
        <xdr:to xmlns:xdr="http://schemas.openxmlformats.org/drawingml/2006/spreadsheetDrawing">
          <xdr:col>8</xdr:col>
          <xdr:colOff>104775</xdr:colOff>
          <xdr:row>64</xdr:row>
          <xdr:rowOff>248285</xdr:rowOff>
        </xdr:to>
        <xdr:sp textlink="">
          <xdr:nvSpPr>
            <xdr:cNvPr id="2139" name="チェック 91" hidden="1">
              <a:extLst>
                <a:ext uri="{63B3BB69-23CF-44E3-9099-C40C66FF867C}">
                  <a14:compatExt spid="_x0000_s2139"/>
                </a:ext>
              </a:extLst>
            </xdr:cNvPr>
            <xdr:cNvSpPr>
              <a:spLocks noRot="1" noChangeShapeType="1"/>
            </xdr:cNvSpPr>
          </xdr:nvSpPr>
          <xdr:spPr>
            <a:xfrm>
              <a:off x="933450" y="1212532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64</xdr:row>
          <xdr:rowOff>38100</xdr:rowOff>
        </xdr:from>
        <xdr:to xmlns:xdr="http://schemas.openxmlformats.org/drawingml/2006/spreadsheetDrawing">
          <xdr:col>13</xdr:col>
          <xdr:colOff>133350</xdr:colOff>
          <xdr:row>64</xdr:row>
          <xdr:rowOff>248285</xdr:rowOff>
        </xdr:to>
        <xdr:sp textlink="">
          <xdr:nvSpPr>
            <xdr:cNvPr id="2140" name="チェック 92" hidden="1">
              <a:extLst>
                <a:ext uri="{63B3BB69-23CF-44E3-9099-C40C66FF867C}">
                  <a14:compatExt spid="_x0000_s2140"/>
                </a:ext>
              </a:extLst>
            </xdr:cNvPr>
            <xdr:cNvSpPr>
              <a:spLocks noRot="1" noChangeShapeType="1"/>
            </xdr:cNvSpPr>
          </xdr:nvSpPr>
          <xdr:spPr>
            <a:xfrm>
              <a:off x="1695450" y="1212532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161925</xdr:colOff>
          <xdr:row>8</xdr:row>
          <xdr:rowOff>27940</xdr:rowOff>
        </xdr:from>
        <xdr:to xmlns:xdr="http://schemas.openxmlformats.org/drawingml/2006/spreadsheetDrawing">
          <xdr:col>24</xdr:col>
          <xdr:colOff>133350</xdr:colOff>
          <xdr:row>8</xdr:row>
          <xdr:rowOff>238125</xdr:rowOff>
        </xdr:to>
        <xdr:sp textlink="">
          <xdr:nvSpPr>
            <xdr:cNvPr id="2151" name="チェック 103" hidden="1">
              <a:extLst>
                <a:ext uri="{63B3BB69-23CF-44E3-9099-C40C66FF867C}">
                  <a14:compatExt spid="_x0000_s2151"/>
                </a:ext>
              </a:extLst>
            </xdr:cNvPr>
            <xdr:cNvSpPr>
              <a:spLocks noRot="1" noChangeShapeType="1"/>
            </xdr:cNvSpPr>
          </xdr:nvSpPr>
          <xdr:spPr>
            <a:xfrm>
              <a:off x="3590925" y="1513840"/>
              <a:ext cx="11144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81</xdr:row>
          <xdr:rowOff>8890</xdr:rowOff>
        </xdr:from>
        <xdr:to xmlns:xdr="http://schemas.openxmlformats.org/drawingml/2006/spreadsheetDrawing">
          <xdr:col>7</xdr:col>
          <xdr:colOff>104775</xdr:colOff>
          <xdr:row>81</xdr:row>
          <xdr:rowOff>248285</xdr:rowOff>
        </xdr:to>
        <xdr:sp textlink="">
          <xdr:nvSpPr>
            <xdr:cNvPr id="2164" name="チェック 116" hidden="1">
              <a:extLst>
                <a:ext uri="{63B3BB69-23CF-44E3-9099-C40C66FF867C}">
                  <a14:compatExt spid="_x0000_s2164"/>
                </a:ext>
              </a:extLst>
            </xdr:cNvPr>
            <xdr:cNvSpPr>
              <a:spLocks noRot="1" noChangeShapeType="1"/>
            </xdr:cNvSpPr>
          </xdr:nvSpPr>
          <xdr:spPr>
            <a:xfrm>
              <a:off x="933450" y="1514411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81</xdr:row>
          <xdr:rowOff>0</xdr:rowOff>
        </xdr:from>
        <xdr:to xmlns:xdr="http://schemas.openxmlformats.org/drawingml/2006/spreadsheetDrawing">
          <xdr:col>10</xdr:col>
          <xdr:colOff>152400</xdr:colOff>
          <xdr:row>81</xdr:row>
          <xdr:rowOff>248285</xdr:rowOff>
        </xdr:to>
        <xdr:sp textlink="">
          <xdr:nvSpPr>
            <xdr:cNvPr id="2165" name="チェック 117" hidden="1">
              <a:extLst>
                <a:ext uri="{63B3BB69-23CF-44E3-9099-C40C66FF867C}">
                  <a14:compatExt spid="_x0000_s2165"/>
                </a:ext>
              </a:extLst>
            </xdr:cNvPr>
            <xdr:cNvSpPr>
              <a:spLocks noRot="1" noChangeShapeType="1"/>
            </xdr:cNvSpPr>
          </xdr:nvSpPr>
          <xdr:spPr>
            <a:xfrm>
              <a:off x="1504950" y="1513522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83</xdr:row>
          <xdr:rowOff>38100</xdr:rowOff>
        </xdr:from>
        <xdr:to xmlns:xdr="http://schemas.openxmlformats.org/drawingml/2006/spreadsheetDrawing">
          <xdr:col>13</xdr:col>
          <xdr:colOff>85725</xdr:colOff>
          <xdr:row>83</xdr:row>
          <xdr:rowOff>248285</xdr:rowOff>
        </xdr:to>
        <xdr:sp textlink="">
          <xdr:nvSpPr>
            <xdr:cNvPr id="2166" name="チェック 118" hidden="1">
              <a:extLst>
                <a:ext uri="{63B3BB69-23CF-44E3-9099-C40C66FF867C}">
                  <a14:compatExt spid="_x0000_s2166"/>
                </a:ext>
              </a:extLst>
            </xdr:cNvPr>
            <xdr:cNvSpPr>
              <a:spLocks noRot="1" noChangeShapeType="1"/>
            </xdr:cNvSpPr>
          </xdr:nvSpPr>
          <xdr:spPr>
            <a:xfrm>
              <a:off x="1885950" y="1568767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84</xdr:row>
          <xdr:rowOff>19050</xdr:rowOff>
        </xdr:from>
        <xdr:to xmlns:xdr="http://schemas.openxmlformats.org/drawingml/2006/spreadsheetDrawing">
          <xdr:col>14</xdr:col>
          <xdr:colOff>142875</xdr:colOff>
          <xdr:row>84</xdr:row>
          <xdr:rowOff>248285</xdr:rowOff>
        </xdr:to>
        <xdr:sp textlink="">
          <xdr:nvSpPr>
            <xdr:cNvPr id="2167" name="チェック 119" hidden="1">
              <a:extLst>
                <a:ext uri="{63B3BB69-23CF-44E3-9099-C40C66FF867C}">
                  <a14:compatExt spid="_x0000_s2167"/>
                </a:ext>
              </a:extLst>
            </xdr:cNvPr>
            <xdr:cNvSpPr>
              <a:spLocks noRot="1" noChangeShapeType="1"/>
            </xdr:cNvSpPr>
          </xdr:nvSpPr>
          <xdr:spPr>
            <a:xfrm>
              <a:off x="1885950" y="1592580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83</xdr:row>
          <xdr:rowOff>38100</xdr:rowOff>
        </xdr:from>
        <xdr:to xmlns:xdr="http://schemas.openxmlformats.org/drawingml/2006/spreadsheetDrawing">
          <xdr:col>16</xdr:col>
          <xdr:colOff>152400</xdr:colOff>
          <xdr:row>83</xdr:row>
          <xdr:rowOff>248285</xdr:rowOff>
        </xdr:to>
        <xdr:sp textlink="">
          <xdr:nvSpPr>
            <xdr:cNvPr id="2168" name="チェック 120" hidden="1">
              <a:extLst>
                <a:ext uri="{63B3BB69-23CF-44E3-9099-C40C66FF867C}">
                  <a14:compatExt spid="_x0000_s2168"/>
                </a:ext>
              </a:extLst>
            </xdr:cNvPr>
            <xdr:cNvSpPr>
              <a:spLocks noRot="1" noChangeShapeType="1"/>
            </xdr:cNvSpPr>
          </xdr:nvSpPr>
          <xdr:spPr>
            <a:xfrm>
              <a:off x="2647950" y="1568767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84</xdr:row>
          <xdr:rowOff>27940</xdr:rowOff>
        </xdr:from>
        <xdr:to xmlns:xdr="http://schemas.openxmlformats.org/drawingml/2006/spreadsheetDrawing">
          <xdr:col>19</xdr:col>
          <xdr:colOff>19050</xdr:colOff>
          <xdr:row>84</xdr:row>
          <xdr:rowOff>248285</xdr:rowOff>
        </xdr:to>
        <xdr:sp textlink="">
          <xdr:nvSpPr>
            <xdr:cNvPr id="2169" name="チェック 121" hidden="1">
              <a:extLst>
                <a:ext uri="{63B3BB69-23CF-44E3-9099-C40C66FF867C}">
                  <a14:compatExt spid="_x0000_s2169"/>
                </a:ext>
              </a:extLst>
            </xdr:cNvPr>
            <xdr:cNvSpPr>
              <a:spLocks noRot="1" noChangeShapeType="1"/>
            </xdr:cNvSpPr>
          </xdr:nvSpPr>
          <xdr:spPr>
            <a:xfrm>
              <a:off x="2838450" y="1593469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85</xdr:row>
          <xdr:rowOff>38100</xdr:rowOff>
        </xdr:from>
        <xdr:to xmlns:xdr="http://schemas.openxmlformats.org/drawingml/2006/spreadsheetDrawing">
          <xdr:col>8</xdr:col>
          <xdr:colOff>104775</xdr:colOff>
          <xdr:row>85</xdr:row>
          <xdr:rowOff>248285</xdr:rowOff>
        </xdr:to>
        <xdr:sp textlink="">
          <xdr:nvSpPr>
            <xdr:cNvPr id="2170" name="チェック 122" hidden="1">
              <a:extLst>
                <a:ext uri="{63B3BB69-23CF-44E3-9099-C40C66FF867C}">
                  <a14:compatExt spid="_x0000_s2170"/>
                </a:ext>
              </a:extLst>
            </xdr:cNvPr>
            <xdr:cNvSpPr>
              <a:spLocks noRot="1" noChangeShapeType="1"/>
            </xdr:cNvSpPr>
          </xdr:nvSpPr>
          <xdr:spPr>
            <a:xfrm>
              <a:off x="933450" y="1620202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85</xdr:row>
          <xdr:rowOff>38100</xdr:rowOff>
        </xdr:from>
        <xdr:to xmlns:xdr="http://schemas.openxmlformats.org/drawingml/2006/spreadsheetDrawing">
          <xdr:col>13</xdr:col>
          <xdr:colOff>133350</xdr:colOff>
          <xdr:row>85</xdr:row>
          <xdr:rowOff>248285</xdr:rowOff>
        </xdr:to>
        <xdr:sp textlink="">
          <xdr:nvSpPr>
            <xdr:cNvPr id="2171" name="チェック 123" hidden="1">
              <a:extLst>
                <a:ext uri="{63B3BB69-23CF-44E3-9099-C40C66FF867C}">
                  <a14:compatExt spid="_x0000_s2171"/>
                </a:ext>
              </a:extLst>
            </xdr:cNvPr>
            <xdr:cNvSpPr>
              <a:spLocks noRot="1" noChangeShapeType="1"/>
            </xdr:cNvSpPr>
          </xdr:nvSpPr>
          <xdr:spPr>
            <a:xfrm>
              <a:off x="1695450" y="1620202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32</xdr:row>
          <xdr:rowOff>27940</xdr:rowOff>
        </xdr:from>
        <xdr:to xmlns:xdr="http://schemas.openxmlformats.org/drawingml/2006/spreadsheetDrawing">
          <xdr:col>14</xdr:col>
          <xdr:colOff>57150</xdr:colOff>
          <xdr:row>32</xdr:row>
          <xdr:rowOff>248285</xdr:rowOff>
        </xdr:to>
        <xdr:sp textlink="">
          <xdr:nvSpPr>
            <xdr:cNvPr id="2220" name="チェック 172" hidden="1">
              <a:extLst>
                <a:ext uri="{63B3BB69-23CF-44E3-9099-C40C66FF867C}">
                  <a14:compatExt spid="_x0000_s2220"/>
                </a:ext>
              </a:extLst>
            </xdr:cNvPr>
            <xdr:cNvSpPr>
              <a:spLocks noRot="1" noChangeShapeType="1"/>
            </xdr:cNvSpPr>
          </xdr:nvSpPr>
          <xdr:spPr>
            <a:xfrm>
              <a:off x="1743075" y="6543040"/>
              <a:ext cx="981075" cy="220345"/>
            </a:xfrm>
            <a:prstGeom prst="rect"/>
          </xdr:spPr>
        </xdr:sp>
        <xdr:clientData/>
      </xdr:twoCellAnchor>
    </mc:Choice>
    <mc:Fallback/>
  </mc:AlternateContent>
  <xdr:twoCellAnchor>
    <xdr:from xmlns:xdr="http://schemas.openxmlformats.org/drawingml/2006/spreadsheetDrawing">
      <xdr:col>13</xdr:col>
      <xdr:colOff>13970</xdr:colOff>
      <xdr:row>20</xdr:row>
      <xdr:rowOff>27940</xdr:rowOff>
    </xdr:from>
    <xdr:to xmlns:xdr="http://schemas.openxmlformats.org/drawingml/2006/spreadsheetDrawing">
      <xdr:col>30</xdr:col>
      <xdr:colOff>158750</xdr:colOff>
      <xdr:row>24</xdr:row>
      <xdr:rowOff>243205</xdr:rowOff>
    </xdr:to>
    <xdr:sp macro="" textlink="">
      <xdr:nvSpPr>
        <xdr:cNvPr id="2173" name="図形 174"/>
        <xdr:cNvSpPr/>
      </xdr:nvSpPr>
      <xdr:spPr>
        <a:xfrm>
          <a:off x="2490470" y="3837940"/>
          <a:ext cx="3383280" cy="1053465"/>
        </a:xfrm>
        <a:prstGeom prst="bracketPair">
          <a:avLst>
            <a:gd name="adj" fmla="val 13609"/>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168275</xdr:colOff>
          <xdr:row>36</xdr:row>
          <xdr:rowOff>10160</xdr:rowOff>
        </xdr:from>
        <xdr:to xmlns:xdr="http://schemas.openxmlformats.org/drawingml/2006/spreadsheetDrawing">
          <xdr:col>28</xdr:col>
          <xdr:colOff>168275</xdr:colOff>
          <xdr:row>36</xdr:row>
          <xdr:rowOff>248285</xdr:rowOff>
        </xdr:to>
        <xdr:sp textlink="">
          <xdr:nvSpPr>
            <xdr:cNvPr id="2324" name="チェック 276" hidden="1">
              <a:extLst>
                <a:ext uri="{63B3BB69-23CF-44E3-9099-C40C66FF867C}">
                  <a14:compatExt spid="_x0000_s2324"/>
                </a:ext>
              </a:extLst>
            </xdr:cNvPr>
            <xdr:cNvSpPr>
              <a:spLocks noRot="1" noChangeShapeType="1"/>
            </xdr:cNvSpPr>
          </xdr:nvSpPr>
          <xdr:spPr>
            <a:xfrm>
              <a:off x="2835275" y="7172960"/>
              <a:ext cx="2667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30</xdr:row>
          <xdr:rowOff>26035</xdr:rowOff>
        </xdr:from>
        <xdr:to xmlns:xdr="http://schemas.openxmlformats.org/drawingml/2006/spreadsheetDrawing">
          <xdr:col>25</xdr:col>
          <xdr:colOff>0</xdr:colOff>
          <xdr:row>30</xdr:row>
          <xdr:rowOff>236220</xdr:rowOff>
        </xdr:to>
        <xdr:sp textlink="">
          <xdr:nvSpPr>
            <xdr:cNvPr id="2375" name="チェック 327" hidden="1">
              <a:extLst>
                <a:ext uri="{63B3BB69-23CF-44E3-9099-C40C66FF867C}">
                  <a14:compatExt spid="_x0000_s2375"/>
                </a:ext>
              </a:extLst>
            </xdr:cNvPr>
            <xdr:cNvSpPr>
              <a:spLocks noRot="1" noChangeShapeType="1"/>
            </xdr:cNvSpPr>
          </xdr:nvSpPr>
          <xdr:spPr>
            <a:xfrm>
              <a:off x="4210050" y="602678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180340</xdr:colOff>
          <xdr:row>31</xdr:row>
          <xdr:rowOff>20320</xdr:rowOff>
        </xdr:from>
        <xdr:to xmlns:xdr="http://schemas.openxmlformats.org/drawingml/2006/spreadsheetDrawing">
          <xdr:col>13</xdr:col>
          <xdr:colOff>132715</xdr:colOff>
          <xdr:row>31</xdr:row>
          <xdr:rowOff>229870</xdr:rowOff>
        </xdr:to>
        <xdr:sp textlink="">
          <xdr:nvSpPr>
            <xdr:cNvPr id="2377" name="チェック 329" hidden="1">
              <a:extLst>
                <a:ext uri="{63B3BB69-23CF-44E3-9099-C40C66FF867C}">
                  <a14:compatExt spid="_x0000_s2377"/>
                </a:ext>
              </a:extLst>
            </xdr:cNvPr>
            <xdr:cNvSpPr>
              <a:spLocks noRot="1" noChangeShapeType="1"/>
            </xdr:cNvSpPr>
          </xdr:nvSpPr>
          <xdr:spPr>
            <a:xfrm>
              <a:off x="1894840" y="6278245"/>
              <a:ext cx="7143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163830</xdr:colOff>
          <xdr:row>6</xdr:row>
          <xdr:rowOff>10160</xdr:rowOff>
        </xdr:from>
        <xdr:to xmlns:xdr="http://schemas.openxmlformats.org/drawingml/2006/spreadsheetDrawing">
          <xdr:col>31</xdr:col>
          <xdr:colOff>59055</xdr:colOff>
          <xdr:row>6</xdr:row>
          <xdr:rowOff>248285</xdr:rowOff>
        </xdr:to>
        <xdr:sp textlink="">
          <xdr:nvSpPr>
            <xdr:cNvPr id="2378" name="チェック 330" hidden="1">
              <a:extLst>
                <a:ext uri="{63B3BB69-23CF-44E3-9099-C40C66FF867C}">
                  <a14:compatExt spid="_x0000_s2378"/>
                </a:ext>
              </a:extLst>
            </xdr:cNvPr>
            <xdr:cNvSpPr>
              <a:spLocks noRot="1" noChangeShapeType="1"/>
            </xdr:cNvSpPr>
          </xdr:nvSpPr>
          <xdr:spPr>
            <a:xfrm>
              <a:off x="3592830" y="1172210"/>
              <a:ext cx="23717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175895</xdr:colOff>
          <xdr:row>37</xdr:row>
          <xdr:rowOff>22860</xdr:rowOff>
        </xdr:from>
        <xdr:to xmlns:xdr="http://schemas.openxmlformats.org/drawingml/2006/spreadsheetDrawing">
          <xdr:col>30</xdr:col>
          <xdr:colOff>156845</xdr:colOff>
          <xdr:row>39</xdr:row>
          <xdr:rowOff>32385</xdr:rowOff>
        </xdr:to>
        <xdr:sp textlink="">
          <xdr:nvSpPr>
            <xdr:cNvPr id="2385" name="チェック 337" hidden="1">
              <a:extLst>
                <a:ext uri="{63B3BB69-23CF-44E3-9099-C40C66FF867C}">
                  <a14:compatExt spid="_x0000_s2385"/>
                </a:ext>
              </a:extLst>
            </xdr:cNvPr>
            <xdr:cNvSpPr>
              <a:spLocks noRot="1" noChangeShapeType="1"/>
            </xdr:cNvSpPr>
          </xdr:nvSpPr>
          <xdr:spPr>
            <a:xfrm>
              <a:off x="2842895" y="7442835"/>
              <a:ext cx="30289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61</xdr:row>
          <xdr:rowOff>31115</xdr:rowOff>
        </xdr:from>
        <xdr:to xmlns:xdr="http://schemas.openxmlformats.org/drawingml/2006/spreadsheetDrawing">
          <xdr:col>12</xdr:col>
          <xdr:colOff>85090</xdr:colOff>
          <xdr:row>61</xdr:row>
          <xdr:rowOff>250190</xdr:rowOff>
        </xdr:to>
        <xdr:sp textlink="">
          <xdr:nvSpPr>
            <xdr:cNvPr id="2663" name="チェック 615" hidden="1">
              <a:extLst>
                <a:ext uri="{63B3BB69-23CF-44E3-9099-C40C66FF867C}">
                  <a14:compatExt spid="_x0000_s2663"/>
                </a:ext>
              </a:extLst>
            </xdr:cNvPr>
            <xdr:cNvSpPr>
              <a:spLocks noRot="1" noChangeShapeType="1"/>
            </xdr:cNvSpPr>
          </xdr:nvSpPr>
          <xdr:spPr>
            <a:xfrm>
              <a:off x="1694815" y="11346815"/>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61</xdr:row>
          <xdr:rowOff>10795</xdr:rowOff>
        </xdr:from>
        <xdr:to xmlns:xdr="http://schemas.openxmlformats.org/drawingml/2006/spreadsheetDrawing">
          <xdr:col>14</xdr:col>
          <xdr:colOff>102235</xdr:colOff>
          <xdr:row>61</xdr:row>
          <xdr:rowOff>248920</xdr:rowOff>
        </xdr:to>
        <xdr:sp textlink="">
          <xdr:nvSpPr>
            <xdr:cNvPr id="2664" name="チェック 616" hidden="1">
              <a:extLst>
                <a:ext uri="{63B3BB69-23CF-44E3-9099-C40C66FF867C}">
                  <a14:compatExt spid="_x0000_s2664"/>
                </a:ext>
              </a:extLst>
            </xdr:cNvPr>
            <xdr:cNvSpPr>
              <a:spLocks noRot="1" noChangeShapeType="1"/>
            </xdr:cNvSpPr>
          </xdr:nvSpPr>
          <xdr:spPr>
            <a:xfrm>
              <a:off x="2312035" y="11326495"/>
              <a:ext cx="4572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82</xdr:row>
          <xdr:rowOff>20955</xdr:rowOff>
        </xdr:from>
        <xdr:to xmlns:xdr="http://schemas.openxmlformats.org/drawingml/2006/spreadsheetDrawing">
          <xdr:col>12</xdr:col>
          <xdr:colOff>85090</xdr:colOff>
          <xdr:row>82</xdr:row>
          <xdr:rowOff>240030</xdr:rowOff>
        </xdr:to>
        <xdr:sp textlink="">
          <xdr:nvSpPr>
            <xdr:cNvPr id="2667" name="チェック 619" hidden="1">
              <a:extLst>
                <a:ext uri="{63B3BB69-23CF-44E3-9099-C40C66FF867C}">
                  <a14:compatExt spid="_x0000_s2667"/>
                </a:ext>
              </a:extLst>
            </xdr:cNvPr>
            <xdr:cNvSpPr>
              <a:spLocks noRot="1" noChangeShapeType="1"/>
            </xdr:cNvSpPr>
          </xdr:nvSpPr>
          <xdr:spPr>
            <a:xfrm>
              <a:off x="1694815" y="15413355"/>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82</xdr:row>
          <xdr:rowOff>10795</xdr:rowOff>
        </xdr:from>
        <xdr:to xmlns:xdr="http://schemas.openxmlformats.org/drawingml/2006/spreadsheetDrawing">
          <xdr:col>14</xdr:col>
          <xdr:colOff>102235</xdr:colOff>
          <xdr:row>82</xdr:row>
          <xdr:rowOff>248920</xdr:rowOff>
        </xdr:to>
        <xdr:sp textlink="">
          <xdr:nvSpPr>
            <xdr:cNvPr id="2668" name="チェック 620" hidden="1">
              <a:extLst>
                <a:ext uri="{63B3BB69-23CF-44E3-9099-C40C66FF867C}">
                  <a14:compatExt spid="_x0000_s2668"/>
                </a:ext>
              </a:extLst>
            </xdr:cNvPr>
            <xdr:cNvSpPr>
              <a:spLocks noRot="1" noChangeShapeType="1"/>
            </xdr:cNvSpPr>
          </xdr:nvSpPr>
          <xdr:spPr>
            <a:xfrm>
              <a:off x="2312035" y="15403195"/>
              <a:ext cx="4572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21</xdr:row>
          <xdr:rowOff>26035</xdr:rowOff>
        </xdr:from>
        <xdr:to xmlns:xdr="http://schemas.openxmlformats.org/drawingml/2006/spreadsheetDrawing">
          <xdr:col>6</xdr:col>
          <xdr:colOff>180975</xdr:colOff>
          <xdr:row>21</xdr:row>
          <xdr:rowOff>236220</xdr:rowOff>
        </xdr:to>
        <xdr:sp textlink="">
          <xdr:nvSpPr>
            <xdr:cNvPr id="2727" name="チェック 679" hidden="1">
              <a:extLst>
                <a:ext uri="{63B3BB69-23CF-44E3-9099-C40C66FF867C}">
                  <a14:compatExt spid="_x0000_s2727"/>
                </a:ext>
              </a:extLst>
            </xdr:cNvPr>
            <xdr:cNvSpPr>
              <a:spLocks noRot="1" noChangeShapeType="1"/>
            </xdr:cNvSpPr>
          </xdr:nvSpPr>
          <xdr:spPr>
            <a:xfrm>
              <a:off x="409575" y="3902710"/>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23</xdr:row>
          <xdr:rowOff>27940</xdr:rowOff>
        </xdr:from>
        <xdr:to xmlns:xdr="http://schemas.openxmlformats.org/drawingml/2006/spreadsheetDrawing">
          <xdr:col>8</xdr:col>
          <xdr:colOff>180975</xdr:colOff>
          <xdr:row>23</xdr:row>
          <xdr:rowOff>238125</xdr:rowOff>
        </xdr:to>
        <xdr:sp textlink="">
          <xdr:nvSpPr>
            <xdr:cNvPr id="2728" name="チェック 680" hidden="1">
              <a:extLst>
                <a:ext uri="{63B3BB69-23CF-44E3-9099-C40C66FF867C}">
                  <a14:compatExt spid="_x0000_s2728"/>
                </a:ext>
              </a:extLst>
            </xdr:cNvPr>
            <xdr:cNvSpPr>
              <a:spLocks noRot="1" noChangeShapeType="1"/>
            </xdr:cNvSpPr>
          </xdr:nvSpPr>
          <xdr:spPr>
            <a:xfrm>
              <a:off x="409575" y="4418965"/>
              <a:ext cx="1295400" cy="210185"/>
            </a:xfrm>
            <a:prstGeom prst="rect"/>
          </xdr:spPr>
        </xdr:sp>
        <xdr:clientData/>
      </xdr:twoCellAnchor>
    </mc:Choice>
    <mc:Fallback/>
  </mc:AlternateContent>
  <xdr:twoCellAnchor>
    <xdr:from xmlns:xdr="http://schemas.openxmlformats.org/drawingml/2006/spreadsheetDrawing">
      <xdr:col>2</xdr:col>
      <xdr:colOff>0</xdr:colOff>
      <xdr:row>20</xdr:row>
      <xdr:rowOff>36195</xdr:rowOff>
    </xdr:from>
    <xdr:to xmlns:xdr="http://schemas.openxmlformats.org/drawingml/2006/spreadsheetDrawing">
      <xdr:col>12</xdr:col>
      <xdr:colOff>20955</xdr:colOff>
      <xdr:row>24</xdr:row>
      <xdr:rowOff>250825</xdr:rowOff>
    </xdr:to>
    <xdr:sp macro="" textlink="">
      <xdr:nvSpPr>
        <xdr:cNvPr id="2669" name="図形 681"/>
        <xdr:cNvSpPr/>
      </xdr:nvSpPr>
      <xdr:spPr>
        <a:xfrm>
          <a:off x="381000" y="3846195"/>
          <a:ext cx="1925955" cy="1052830"/>
        </a:xfrm>
        <a:prstGeom prst="bracketPair">
          <a:avLst>
            <a:gd name="adj" fmla="val 13609"/>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14</xdr:row>
          <xdr:rowOff>8890</xdr:rowOff>
        </xdr:from>
        <xdr:to xmlns:xdr="http://schemas.openxmlformats.org/drawingml/2006/spreadsheetDrawing">
          <xdr:col>7</xdr:col>
          <xdr:colOff>104775</xdr:colOff>
          <xdr:row>14</xdr:row>
          <xdr:rowOff>248285</xdr:rowOff>
        </xdr:to>
        <xdr:sp textlink="">
          <xdr:nvSpPr>
            <xdr:cNvPr id="3098" name="チェック 85" hidden="1">
              <a:extLst>
                <a:ext uri="{63B3BB69-23CF-44E3-9099-C40C66FF867C}">
                  <a14:compatExt spid="_x0000_s3098"/>
                </a:ext>
              </a:extLst>
            </xdr:cNvPr>
            <xdr:cNvSpPr>
              <a:spLocks noRot="1" noChangeShapeType="1"/>
            </xdr:cNvSpPr>
          </xdr:nvSpPr>
          <xdr:spPr>
            <a:xfrm>
              <a:off x="933450" y="259969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14</xdr:row>
          <xdr:rowOff>0</xdr:rowOff>
        </xdr:from>
        <xdr:to xmlns:xdr="http://schemas.openxmlformats.org/drawingml/2006/spreadsheetDrawing">
          <xdr:col>10</xdr:col>
          <xdr:colOff>152400</xdr:colOff>
          <xdr:row>14</xdr:row>
          <xdr:rowOff>248285</xdr:rowOff>
        </xdr:to>
        <xdr:sp textlink="">
          <xdr:nvSpPr>
            <xdr:cNvPr id="3099" name="チェック 86" hidden="1">
              <a:extLst>
                <a:ext uri="{63B3BB69-23CF-44E3-9099-C40C66FF867C}">
                  <a14:compatExt spid="_x0000_s3099"/>
                </a:ext>
              </a:extLst>
            </xdr:cNvPr>
            <xdr:cNvSpPr>
              <a:spLocks noRot="1" noChangeShapeType="1"/>
            </xdr:cNvSpPr>
          </xdr:nvSpPr>
          <xdr:spPr>
            <a:xfrm>
              <a:off x="1504950" y="259080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xdr:row>
          <xdr:rowOff>38100</xdr:rowOff>
        </xdr:from>
        <xdr:to xmlns:xdr="http://schemas.openxmlformats.org/drawingml/2006/spreadsheetDrawing">
          <xdr:col>13</xdr:col>
          <xdr:colOff>85725</xdr:colOff>
          <xdr:row>16</xdr:row>
          <xdr:rowOff>248285</xdr:rowOff>
        </xdr:to>
        <xdr:sp textlink="">
          <xdr:nvSpPr>
            <xdr:cNvPr id="3100" name="チェック 87" hidden="1">
              <a:extLst>
                <a:ext uri="{63B3BB69-23CF-44E3-9099-C40C66FF867C}">
                  <a14:compatExt spid="_x0000_s3100"/>
                </a:ext>
              </a:extLst>
            </xdr:cNvPr>
            <xdr:cNvSpPr>
              <a:spLocks noRot="1" noChangeShapeType="1"/>
            </xdr:cNvSpPr>
          </xdr:nvSpPr>
          <xdr:spPr>
            <a:xfrm>
              <a:off x="1885950" y="314325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17</xdr:row>
          <xdr:rowOff>19050</xdr:rowOff>
        </xdr:from>
        <xdr:to xmlns:xdr="http://schemas.openxmlformats.org/drawingml/2006/spreadsheetDrawing">
          <xdr:col>14</xdr:col>
          <xdr:colOff>142875</xdr:colOff>
          <xdr:row>17</xdr:row>
          <xdr:rowOff>248285</xdr:rowOff>
        </xdr:to>
        <xdr:sp textlink="">
          <xdr:nvSpPr>
            <xdr:cNvPr id="3101" name="チェック 88" hidden="1">
              <a:extLst>
                <a:ext uri="{63B3BB69-23CF-44E3-9099-C40C66FF867C}">
                  <a14:compatExt spid="_x0000_s3101"/>
                </a:ext>
              </a:extLst>
            </xdr:cNvPr>
            <xdr:cNvSpPr>
              <a:spLocks noRot="1" noChangeShapeType="1"/>
            </xdr:cNvSpPr>
          </xdr:nvSpPr>
          <xdr:spPr>
            <a:xfrm>
              <a:off x="1885950" y="338137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16</xdr:row>
          <xdr:rowOff>38100</xdr:rowOff>
        </xdr:from>
        <xdr:to xmlns:xdr="http://schemas.openxmlformats.org/drawingml/2006/spreadsheetDrawing">
          <xdr:col>16</xdr:col>
          <xdr:colOff>152400</xdr:colOff>
          <xdr:row>16</xdr:row>
          <xdr:rowOff>248285</xdr:rowOff>
        </xdr:to>
        <xdr:sp textlink="">
          <xdr:nvSpPr>
            <xdr:cNvPr id="3102" name="チェック 89" hidden="1">
              <a:extLst>
                <a:ext uri="{63B3BB69-23CF-44E3-9099-C40C66FF867C}">
                  <a14:compatExt spid="_x0000_s3102"/>
                </a:ext>
              </a:extLst>
            </xdr:cNvPr>
            <xdr:cNvSpPr>
              <a:spLocks noRot="1" noChangeShapeType="1"/>
            </xdr:cNvSpPr>
          </xdr:nvSpPr>
          <xdr:spPr>
            <a:xfrm>
              <a:off x="2647950" y="314325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17</xdr:row>
          <xdr:rowOff>27940</xdr:rowOff>
        </xdr:from>
        <xdr:to xmlns:xdr="http://schemas.openxmlformats.org/drawingml/2006/spreadsheetDrawing">
          <xdr:col>19</xdr:col>
          <xdr:colOff>19050</xdr:colOff>
          <xdr:row>17</xdr:row>
          <xdr:rowOff>248285</xdr:rowOff>
        </xdr:to>
        <xdr:sp textlink="">
          <xdr:nvSpPr>
            <xdr:cNvPr id="3103" name="チェック 90" hidden="1">
              <a:extLst>
                <a:ext uri="{63B3BB69-23CF-44E3-9099-C40C66FF867C}">
                  <a14:compatExt spid="_x0000_s3103"/>
                </a:ext>
              </a:extLst>
            </xdr:cNvPr>
            <xdr:cNvSpPr>
              <a:spLocks noRot="1" noChangeShapeType="1"/>
            </xdr:cNvSpPr>
          </xdr:nvSpPr>
          <xdr:spPr>
            <a:xfrm>
              <a:off x="2838450" y="339026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18</xdr:row>
          <xdr:rowOff>38100</xdr:rowOff>
        </xdr:from>
        <xdr:to xmlns:xdr="http://schemas.openxmlformats.org/drawingml/2006/spreadsheetDrawing">
          <xdr:col>8</xdr:col>
          <xdr:colOff>104775</xdr:colOff>
          <xdr:row>18</xdr:row>
          <xdr:rowOff>248285</xdr:rowOff>
        </xdr:to>
        <xdr:sp textlink="">
          <xdr:nvSpPr>
            <xdr:cNvPr id="3104" name="チェック 91" hidden="1">
              <a:extLst>
                <a:ext uri="{63B3BB69-23CF-44E3-9099-C40C66FF867C}">
                  <a14:compatExt spid="_x0000_s3104"/>
                </a:ext>
              </a:extLst>
            </xdr:cNvPr>
            <xdr:cNvSpPr>
              <a:spLocks noRot="1" noChangeShapeType="1"/>
            </xdr:cNvSpPr>
          </xdr:nvSpPr>
          <xdr:spPr>
            <a:xfrm>
              <a:off x="933450" y="365760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18</xdr:row>
          <xdr:rowOff>38100</xdr:rowOff>
        </xdr:from>
        <xdr:to xmlns:xdr="http://schemas.openxmlformats.org/drawingml/2006/spreadsheetDrawing">
          <xdr:col>13</xdr:col>
          <xdr:colOff>133350</xdr:colOff>
          <xdr:row>18</xdr:row>
          <xdr:rowOff>248285</xdr:rowOff>
        </xdr:to>
        <xdr:sp textlink="">
          <xdr:nvSpPr>
            <xdr:cNvPr id="3105" name="チェック 92" hidden="1">
              <a:extLst>
                <a:ext uri="{63B3BB69-23CF-44E3-9099-C40C66FF867C}">
                  <a14:compatExt spid="_x0000_s3105"/>
                </a:ext>
              </a:extLst>
            </xdr:cNvPr>
            <xdr:cNvSpPr>
              <a:spLocks noRot="1" noChangeShapeType="1"/>
            </xdr:cNvSpPr>
          </xdr:nvSpPr>
          <xdr:spPr>
            <a:xfrm>
              <a:off x="1695450" y="3657600"/>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35</xdr:row>
          <xdr:rowOff>8890</xdr:rowOff>
        </xdr:from>
        <xdr:to xmlns:xdr="http://schemas.openxmlformats.org/drawingml/2006/spreadsheetDrawing">
          <xdr:col>7</xdr:col>
          <xdr:colOff>104775</xdr:colOff>
          <xdr:row>35</xdr:row>
          <xdr:rowOff>248285</xdr:rowOff>
        </xdr:to>
        <xdr:sp textlink="">
          <xdr:nvSpPr>
            <xdr:cNvPr id="3109" name="チェック 116" hidden="1">
              <a:extLst>
                <a:ext uri="{63B3BB69-23CF-44E3-9099-C40C66FF867C}">
                  <a14:compatExt spid="_x0000_s3109"/>
                </a:ext>
              </a:extLst>
            </xdr:cNvPr>
            <xdr:cNvSpPr>
              <a:spLocks noRot="1" noChangeShapeType="1"/>
            </xdr:cNvSpPr>
          </xdr:nvSpPr>
          <xdr:spPr>
            <a:xfrm>
              <a:off x="933450" y="667639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35</xdr:row>
          <xdr:rowOff>0</xdr:rowOff>
        </xdr:from>
        <xdr:to xmlns:xdr="http://schemas.openxmlformats.org/drawingml/2006/spreadsheetDrawing">
          <xdr:col>10</xdr:col>
          <xdr:colOff>152400</xdr:colOff>
          <xdr:row>35</xdr:row>
          <xdr:rowOff>248285</xdr:rowOff>
        </xdr:to>
        <xdr:sp textlink="">
          <xdr:nvSpPr>
            <xdr:cNvPr id="3110" name="チェック 117" hidden="1">
              <a:extLst>
                <a:ext uri="{63B3BB69-23CF-44E3-9099-C40C66FF867C}">
                  <a14:compatExt spid="_x0000_s3110"/>
                </a:ext>
              </a:extLst>
            </xdr:cNvPr>
            <xdr:cNvSpPr>
              <a:spLocks noRot="1" noChangeShapeType="1"/>
            </xdr:cNvSpPr>
          </xdr:nvSpPr>
          <xdr:spPr>
            <a:xfrm>
              <a:off x="1504950" y="666750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37</xdr:row>
          <xdr:rowOff>38100</xdr:rowOff>
        </xdr:from>
        <xdr:to xmlns:xdr="http://schemas.openxmlformats.org/drawingml/2006/spreadsheetDrawing">
          <xdr:col>13</xdr:col>
          <xdr:colOff>85725</xdr:colOff>
          <xdr:row>37</xdr:row>
          <xdr:rowOff>248285</xdr:rowOff>
        </xdr:to>
        <xdr:sp textlink="">
          <xdr:nvSpPr>
            <xdr:cNvPr id="3111" name="チェック 118" hidden="1">
              <a:extLst>
                <a:ext uri="{63B3BB69-23CF-44E3-9099-C40C66FF867C}">
                  <a14:compatExt spid="_x0000_s3111"/>
                </a:ext>
              </a:extLst>
            </xdr:cNvPr>
            <xdr:cNvSpPr>
              <a:spLocks noRot="1" noChangeShapeType="1"/>
            </xdr:cNvSpPr>
          </xdr:nvSpPr>
          <xdr:spPr>
            <a:xfrm>
              <a:off x="1885950" y="721995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38</xdr:row>
          <xdr:rowOff>19050</xdr:rowOff>
        </xdr:from>
        <xdr:to xmlns:xdr="http://schemas.openxmlformats.org/drawingml/2006/spreadsheetDrawing">
          <xdr:col>14</xdr:col>
          <xdr:colOff>142875</xdr:colOff>
          <xdr:row>38</xdr:row>
          <xdr:rowOff>248285</xdr:rowOff>
        </xdr:to>
        <xdr:sp textlink="">
          <xdr:nvSpPr>
            <xdr:cNvPr id="3112" name="チェック 119" hidden="1">
              <a:extLst>
                <a:ext uri="{63B3BB69-23CF-44E3-9099-C40C66FF867C}">
                  <a14:compatExt spid="_x0000_s3112"/>
                </a:ext>
              </a:extLst>
            </xdr:cNvPr>
            <xdr:cNvSpPr>
              <a:spLocks noRot="1" noChangeShapeType="1"/>
            </xdr:cNvSpPr>
          </xdr:nvSpPr>
          <xdr:spPr>
            <a:xfrm>
              <a:off x="1885950" y="745807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37</xdr:row>
          <xdr:rowOff>38100</xdr:rowOff>
        </xdr:from>
        <xdr:to xmlns:xdr="http://schemas.openxmlformats.org/drawingml/2006/spreadsheetDrawing">
          <xdr:col>16</xdr:col>
          <xdr:colOff>152400</xdr:colOff>
          <xdr:row>37</xdr:row>
          <xdr:rowOff>248285</xdr:rowOff>
        </xdr:to>
        <xdr:sp textlink="">
          <xdr:nvSpPr>
            <xdr:cNvPr id="3113" name="チェック 120" hidden="1">
              <a:extLst>
                <a:ext uri="{63B3BB69-23CF-44E3-9099-C40C66FF867C}">
                  <a14:compatExt spid="_x0000_s3113"/>
                </a:ext>
              </a:extLst>
            </xdr:cNvPr>
            <xdr:cNvSpPr>
              <a:spLocks noRot="1" noChangeShapeType="1"/>
            </xdr:cNvSpPr>
          </xdr:nvSpPr>
          <xdr:spPr>
            <a:xfrm>
              <a:off x="2647950" y="721995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38</xdr:row>
          <xdr:rowOff>27940</xdr:rowOff>
        </xdr:from>
        <xdr:to xmlns:xdr="http://schemas.openxmlformats.org/drawingml/2006/spreadsheetDrawing">
          <xdr:col>19</xdr:col>
          <xdr:colOff>19050</xdr:colOff>
          <xdr:row>38</xdr:row>
          <xdr:rowOff>248285</xdr:rowOff>
        </xdr:to>
        <xdr:sp textlink="">
          <xdr:nvSpPr>
            <xdr:cNvPr id="3114" name="チェック 121" hidden="1">
              <a:extLst>
                <a:ext uri="{63B3BB69-23CF-44E3-9099-C40C66FF867C}">
                  <a14:compatExt spid="_x0000_s3114"/>
                </a:ext>
              </a:extLst>
            </xdr:cNvPr>
            <xdr:cNvSpPr>
              <a:spLocks noRot="1" noChangeShapeType="1"/>
            </xdr:cNvSpPr>
          </xdr:nvSpPr>
          <xdr:spPr>
            <a:xfrm>
              <a:off x="2838450" y="746696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39</xdr:row>
          <xdr:rowOff>38100</xdr:rowOff>
        </xdr:from>
        <xdr:to xmlns:xdr="http://schemas.openxmlformats.org/drawingml/2006/spreadsheetDrawing">
          <xdr:col>8</xdr:col>
          <xdr:colOff>104775</xdr:colOff>
          <xdr:row>39</xdr:row>
          <xdr:rowOff>248285</xdr:rowOff>
        </xdr:to>
        <xdr:sp textlink="">
          <xdr:nvSpPr>
            <xdr:cNvPr id="3115" name="チェック 122" hidden="1">
              <a:extLst>
                <a:ext uri="{63B3BB69-23CF-44E3-9099-C40C66FF867C}">
                  <a14:compatExt spid="_x0000_s3115"/>
                </a:ext>
              </a:extLst>
            </xdr:cNvPr>
            <xdr:cNvSpPr>
              <a:spLocks noRot="1" noChangeShapeType="1"/>
            </xdr:cNvSpPr>
          </xdr:nvSpPr>
          <xdr:spPr>
            <a:xfrm>
              <a:off x="933450" y="773430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39</xdr:row>
          <xdr:rowOff>38100</xdr:rowOff>
        </xdr:from>
        <xdr:to xmlns:xdr="http://schemas.openxmlformats.org/drawingml/2006/spreadsheetDrawing">
          <xdr:col>13</xdr:col>
          <xdr:colOff>133350</xdr:colOff>
          <xdr:row>39</xdr:row>
          <xdr:rowOff>248285</xdr:rowOff>
        </xdr:to>
        <xdr:sp textlink="">
          <xdr:nvSpPr>
            <xdr:cNvPr id="3116" name="チェック 123" hidden="1">
              <a:extLst>
                <a:ext uri="{63B3BB69-23CF-44E3-9099-C40C66FF867C}">
                  <a14:compatExt spid="_x0000_s3116"/>
                </a:ext>
              </a:extLst>
            </xdr:cNvPr>
            <xdr:cNvSpPr>
              <a:spLocks noRot="1" noChangeShapeType="1"/>
            </xdr:cNvSpPr>
          </xdr:nvSpPr>
          <xdr:spPr>
            <a:xfrm>
              <a:off x="1695450" y="7734300"/>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59</xdr:row>
          <xdr:rowOff>8890</xdr:rowOff>
        </xdr:from>
        <xdr:to xmlns:xdr="http://schemas.openxmlformats.org/drawingml/2006/spreadsheetDrawing">
          <xdr:col>7</xdr:col>
          <xdr:colOff>104775</xdr:colOff>
          <xdr:row>59</xdr:row>
          <xdr:rowOff>248285</xdr:rowOff>
        </xdr:to>
        <xdr:sp textlink="">
          <xdr:nvSpPr>
            <xdr:cNvPr id="3125" name="チェック 85" hidden="1">
              <a:extLst>
                <a:ext uri="{63B3BB69-23CF-44E3-9099-C40C66FF867C}">
                  <a14:compatExt spid="_x0000_s3125"/>
                </a:ext>
              </a:extLst>
            </xdr:cNvPr>
            <xdr:cNvSpPr>
              <a:spLocks noRot="1" noChangeShapeType="1"/>
            </xdr:cNvSpPr>
          </xdr:nvSpPr>
          <xdr:spPr>
            <a:xfrm>
              <a:off x="933450" y="1133411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59</xdr:row>
          <xdr:rowOff>0</xdr:rowOff>
        </xdr:from>
        <xdr:to xmlns:xdr="http://schemas.openxmlformats.org/drawingml/2006/spreadsheetDrawing">
          <xdr:col>10</xdr:col>
          <xdr:colOff>152400</xdr:colOff>
          <xdr:row>59</xdr:row>
          <xdr:rowOff>248285</xdr:rowOff>
        </xdr:to>
        <xdr:sp textlink="">
          <xdr:nvSpPr>
            <xdr:cNvPr id="3126" name="チェック 86" hidden="1">
              <a:extLst>
                <a:ext uri="{63B3BB69-23CF-44E3-9099-C40C66FF867C}">
                  <a14:compatExt spid="_x0000_s3126"/>
                </a:ext>
              </a:extLst>
            </xdr:cNvPr>
            <xdr:cNvSpPr>
              <a:spLocks noRot="1" noChangeShapeType="1"/>
            </xdr:cNvSpPr>
          </xdr:nvSpPr>
          <xdr:spPr>
            <a:xfrm>
              <a:off x="1504950" y="1132522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61</xdr:row>
          <xdr:rowOff>38100</xdr:rowOff>
        </xdr:from>
        <xdr:to xmlns:xdr="http://schemas.openxmlformats.org/drawingml/2006/spreadsheetDrawing">
          <xdr:col>13</xdr:col>
          <xdr:colOff>85725</xdr:colOff>
          <xdr:row>61</xdr:row>
          <xdr:rowOff>248285</xdr:rowOff>
        </xdr:to>
        <xdr:sp textlink="">
          <xdr:nvSpPr>
            <xdr:cNvPr id="3127" name="チェック 87" hidden="1">
              <a:extLst>
                <a:ext uri="{63B3BB69-23CF-44E3-9099-C40C66FF867C}">
                  <a14:compatExt spid="_x0000_s3127"/>
                </a:ext>
              </a:extLst>
            </xdr:cNvPr>
            <xdr:cNvSpPr>
              <a:spLocks noRot="1" noChangeShapeType="1"/>
            </xdr:cNvSpPr>
          </xdr:nvSpPr>
          <xdr:spPr>
            <a:xfrm>
              <a:off x="1885950" y="1187767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62</xdr:row>
          <xdr:rowOff>19050</xdr:rowOff>
        </xdr:from>
        <xdr:to xmlns:xdr="http://schemas.openxmlformats.org/drawingml/2006/spreadsheetDrawing">
          <xdr:col>14</xdr:col>
          <xdr:colOff>142875</xdr:colOff>
          <xdr:row>62</xdr:row>
          <xdr:rowOff>248285</xdr:rowOff>
        </xdr:to>
        <xdr:sp textlink="">
          <xdr:nvSpPr>
            <xdr:cNvPr id="3128" name="チェック 88" hidden="1">
              <a:extLst>
                <a:ext uri="{63B3BB69-23CF-44E3-9099-C40C66FF867C}">
                  <a14:compatExt spid="_x0000_s3128"/>
                </a:ext>
              </a:extLst>
            </xdr:cNvPr>
            <xdr:cNvSpPr>
              <a:spLocks noRot="1" noChangeShapeType="1"/>
            </xdr:cNvSpPr>
          </xdr:nvSpPr>
          <xdr:spPr>
            <a:xfrm>
              <a:off x="1885950" y="1211580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61</xdr:row>
          <xdr:rowOff>38100</xdr:rowOff>
        </xdr:from>
        <xdr:to xmlns:xdr="http://schemas.openxmlformats.org/drawingml/2006/spreadsheetDrawing">
          <xdr:col>16</xdr:col>
          <xdr:colOff>152400</xdr:colOff>
          <xdr:row>61</xdr:row>
          <xdr:rowOff>248285</xdr:rowOff>
        </xdr:to>
        <xdr:sp textlink="">
          <xdr:nvSpPr>
            <xdr:cNvPr id="3129" name="チェック 89" hidden="1">
              <a:extLst>
                <a:ext uri="{63B3BB69-23CF-44E3-9099-C40C66FF867C}">
                  <a14:compatExt spid="_x0000_s3129"/>
                </a:ext>
              </a:extLst>
            </xdr:cNvPr>
            <xdr:cNvSpPr>
              <a:spLocks noRot="1" noChangeShapeType="1"/>
            </xdr:cNvSpPr>
          </xdr:nvSpPr>
          <xdr:spPr>
            <a:xfrm>
              <a:off x="2647950" y="1187767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62</xdr:row>
          <xdr:rowOff>27940</xdr:rowOff>
        </xdr:from>
        <xdr:to xmlns:xdr="http://schemas.openxmlformats.org/drawingml/2006/spreadsheetDrawing">
          <xdr:col>19</xdr:col>
          <xdr:colOff>19050</xdr:colOff>
          <xdr:row>62</xdr:row>
          <xdr:rowOff>248285</xdr:rowOff>
        </xdr:to>
        <xdr:sp textlink="">
          <xdr:nvSpPr>
            <xdr:cNvPr id="3130" name="チェック 90" hidden="1">
              <a:extLst>
                <a:ext uri="{63B3BB69-23CF-44E3-9099-C40C66FF867C}">
                  <a14:compatExt spid="_x0000_s3130"/>
                </a:ext>
              </a:extLst>
            </xdr:cNvPr>
            <xdr:cNvSpPr>
              <a:spLocks noRot="1" noChangeShapeType="1"/>
            </xdr:cNvSpPr>
          </xdr:nvSpPr>
          <xdr:spPr>
            <a:xfrm>
              <a:off x="2838450" y="1212469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63</xdr:row>
          <xdr:rowOff>38100</xdr:rowOff>
        </xdr:from>
        <xdr:to xmlns:xdr="http://schemas.openxmlformats.org/drawingml/2006/spreadsheetDrawing">
          <xdr:col>8</xdr:col>
          <xdr:colOff>104775</xdr:colOff>
          <xdr:row>63</xdr:row>
          <xdr:rowOff>248285</xdr:rowOff>
        </xdr:to>
        <xdr:sp textlink="">
          <xdr:nvSpPr>
            <xdr:cNvPr id="3131" name="チェック 91" hidden="1">
              <a:extLst>
                <a:ext uri="{63B3BB69-23CF-44E3-9099-C40C66FF867C}">
                  <a14:compatExt spid="_x0000_s3131"/>
                </a:ext>
              </a:extLst>
            </xdr:cNvPr>
            <xdr:cNvSpPr>
              <a:spLocks noRot="1" noChangeShapeType="1"/>
            </xdr:cNvSpPr>
          </xdr:nvSpPr>
          <xdr:spPr>
            <a:xfrm>
              <a:off x="933450" y="1239202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63</xdr:row>
          <xdr:rowOff>38100</xdr:rowOff>
        </xdr:from>
        <xdr:to xmlns:xdr="http://schemas.openxmlformats.org/drawingml/2006/spreadsheetDrawing">
          <xdr:col>13</xdr:col>
          <xdr:colOff>133350</xdr:colOff>
          <xdr:row>63</xdr:row>
          <xdr:rowOff>248285</xdr:rowOff>
        </xdr:to>
        <xdr:sp textlink="">
          <xdr:nvSpPr>
            <xdr:cNvPr id="3132" name="チェック 92" hidden="1">
              <a:extLst>
                <a:ext uri="{63B3BB69-23CF-44E3-9099-C40C66FF867C}">
                  <a14:compatExt spid="_x0000_s3132"/>
                </a:ext>
              </a:extLst>
            </xdr:cNvPr>
            <xdr:cNvSpPr>
              <a:spLocks noRot="1" noChangeShapeType="1"/>
            </xdr:cNvSpPr>
          </xdr:nvSpPr>
          <xdr:spPr>
            <a:xfrm>
              <a:off x="1695450" y="1239202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80</xdr:row>
          <xdr:rowOff>8890</xdr:rowOff>
        </xdr:from>
        <xdr:to xmlns:xdr="http://schemas.openxmlformats.org/drawingml/2006/spreadsheetDrawing">
          <xdr:col>7</xdr:col>
          <xdr:colOff>104775</xdr:colOff>
          <xdr:row>80</xdr:row>
          <xdr:rowOff>248285</xdr:rowOff>
        </xdr:to>
        <xdr:sp textlink="">
          <xdr:nvSpPr>
            <xdr:cNvPr id="3135" name="チェック 116" hidden="1">
              <a:extLst>
                <a:ext uri="{63B3BB69-23CF-44E3-9099-C40C66FF867C}">
                  <a14:compatExt spid="_x0000_s3135"/>
                </a:ext>
              </a:extLst>
            </xdr:cNvPr>
            <xdr:cNvSpPr>
              <a:spLocks noRot="1" noChangeShapeType="1"/>
            </xdr:cNvSpPr>
          </xdr:nvSpPr>
          <xdr:spPr>
            <a:xfrm>
              <a:off x="933450" y="1541081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80</xdr:row>
          <xdr:rowOff>0</xdr:rowOff>
        </xdr:from>
        <xdr:to xmlns:xdr="http://schemas.openxmlformats.org/drawingml/2006/spreadsheetDrawing">
          <xdr:col>10</xdr:col>
          <xdr:colOff>152400</xdr:colOff>
          <xdr:row>80</xdr:row>
          <xdr:rowOff>248285</xdr:rowOff>
        </xdr:to>
        <xdr:sp textlink="">
          <xdr:nvSpPr>
            <xdr:cNvPr id="3136" name="チェック 117" hidden="1">
              <a:extLst>
                <a:ext uri="{63B3BB69-23CF-44E3-9099-C40C66FF867C}">
                  <a14:compatExt spid="_x0000_s3136"/>
                </a:ext>
              </a:extLst>
            </xdr:cNvPr>
            <xdr:cNvSpPr>
              <a:spLocks noRot="1" noChangeShapeType="1"/>
            </xdr:cNvSpPr>
          </xdr:nvSpPr>
          <xdr:spPr>
            <a:xfrm>
              <a:off x="1504950" y="1540192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82</xdr:row>
          <xdr:rowOff>38100</xdr:rowOff>
        </xdr:from>
        <xdr:to xmlns:xdr="http://schemas.openxmlformats.org/drawingml/2006/spreadsheetDrawing">
          <xdr:col>13</xdr:col>
          <xdr:colOff>85725</xdr:colOff>
          <xdr:row>82</xdr:row>
          <xdr:rowOff>248285</xdr:rowOff>
        </xdr:to>
        <xdr:sp textlink="">
          <xdr:nvSpPr>
            <xdr:cNvPr id="3137" name="チェック 118" hidden="1">
              <a:extLst>
                <a:ext uri="{63B3BB69-23CF-44E3-9099-C40C66FF867C}">
                  <a14:compatExt spid="_x0000_s3137"/>
                </a:ext>
              </a:extLst>
            </xdr:cNvPr>
            <xdr:cNvSpPr>
              <a:spLocks noRot="1" noChangeShapeType="1"/>
            </xdr:cNvSpPr>
          </xdr:nvSpPr>
          <xdr:spPr>
            <a:xfrm>
              <a:off x="1885950" y="1595437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83</xdr:row>
          <xdr:rowOff>19050</xdr:rowOff>
        </xdr:from>
        <xdr:to xmlns:xdr="http://schemas.openxmlformats.org/drawingml/2006/spreadsheetDrawing">
          <xdr:col>14</xdr:col>
          <xdr:colOff>142875</xdr:colOff>
          <xdr:row>83</xdr:row>
          <xdr:rowOff>248285</xdr:rowOff>
        </xdr:to>
        <xdr:sp textlink="">
          <xdr:nvSpPr>
            <xdr:cNvPr id="3138" name="チェック 119" hidden="1">
              <a:extLst>
                <a:ext uri="{63B3BB69-23CF-44E3-9099-C40C66FF867C}">
                  <a14:compatExt spid="_x0000_s3138"/>
                </a:ext>
              </a:extLst>
            </xdr:cNvPr>
            <xdr:cNvSpPr>
              <a:spLocks noRot="1" noChangeShapeType="1"/>
            </xdr:cNvSpPr>
          </xdr:nvSpPr>
          <xdr:spPr>
            <a:xfrm>
              <a:off x="1885950" y="1619250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82</xdr:row>
          <xdr:rowOff>38100</xdr:rowOff>
        </xdr:from>
        <xdr:to xmlns:xdr="http://schemas.openxmlformats.org/drawingml/2006/spreadsheetDrawing">
          <xdr:col>16</xdr:col>
          <xdr:colOff>152400</xdr:colOff>
          <xdr:row>82</xdr:row>
          <xdr:rowOff>248285</xdr:rowOff>
        </xdr:to>
        <xdr:sp textlink="">
          <xdr:nvSpPr>
            <xdr:cNvPr id="3139" name="チェック 120" hidden="1">
              <a:extLst>
                <a:ext uri="{63B3BB69-23CF-44E3-9099-C40C66FF867C}">
                  <a14:compatExt spid="_x0000_s3139"/>
                </a:ext>
              </a:extLst>
            </xdr:cNvPr>
            <xdr:cNvSpPr>
              <a:spLocks noRot="1" noChangeShapeType="1"/>
            </xdr:cNvSpPr>
          </xdr:nvSpPr>
          <xdr:spPr>
            <a:xfrm>
              <a:off x="2647950" y="1595437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83</xdr:row>
          <xdr:rowOff>27940</xdr:rowOff>
        </xdr:from>
        <xdr:to xmlns:xdr="http://schemas.openxmlformats.org/drawingml/2006/spreadsheetDrawing">
          <xdr:col>19</xdr:col>
          <xdr:colOff>19050</xdr:colOff>
          <xdr:row>83</xdr:row>
          <xdr:rowOff>248285</xdr:rowOff>
        </xdr:to>
        <xdr:sp textlink="">
          <xdr:nvSpPr>
            <xdr:cNvPr id="3140" name="チェック 121" hidden="1">
              <a:extLst>
                <a:ext uri="{63B3BB69-23CF-44E3-9099-C40C66FF867C}">
                  <a14:compatExt spid="_x0000_s3140"/>
                </a:ext>
              </a:extLst>
            </xdr:cNvPr>
            <xdr:cNvSpPr>
              <a:spLocks noRot="1" noChangeShapeType="1"/>
            </xdr:cNvSpPr>
          </xdr:nvSpPr>
          <xdr:spPr>
            <a:xfrm>
              <a:off x="2838450" y="1620139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84</xdr:row>
          <xdr:rowOff>38100</xdr:rowOff>
        </xdr:from>
        <xdr:to xmlns:xdr="http://schemas.openxmlformats.org/drawingml/2006/spreadsheetDrawing">
          <xdr:col>8</xdr:col>
          <xdr:colOff>104775</xdr:colOff>
          <xdr:row>84</xdr:row>
          <xdr:rowOff>248285</xdr:rowOff>
        </xdr:to>
        <xdr:sp textlink="">
          <xdr:nvSpPr>
            <xdr:cNvPr id="3141" name="チェック 122" hidden="1">
              <a:extLst>
                <a:ext uri="{63B3BB69-23CF-44E3-9099-C40C66FF867C}">
                  <a14:compatExt spid="_x0000_s3141"/>
                </a:ext>
              </a:extLst>
            </xdr:cNvPr>
            <xdr:cNvSpPr>
              <a:spLocks noRot="1" noChangeShapeType="1"/>
            </xdr:cNvSpPr>
          </xdr:nvSpPr>
          <xdr:spPr>
            <a:xfrm>
              <a:off x="933450" y="1646872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84</xdr:row>
          <xdr:rowOff>38100</xdr:rowOff>
        </xdr:from>
        <xdr:to xmlns:xdr="http://schemas.openxmlformats.org/drawingml/2006/spreadsheetDrawing">
          <xdr:col>13</xdr:col>
          <xdr:colOff>133350</xdr:colOff>
          <xdr:row>84</xdr:row>
          <xdr:rowOff>248285</xdr:rowOff>
        </xdr:to>
        <xdr:sp textlink="">
          <xdr:nvSpPr>
            <xdr:cNvPr id="3142" name="チェック 123" hidden="1">
              <a:extLst>
                <a:ext uri="{63B3BB69-23CF-44E3-9099-C40C66FF867C}">
                  <a14:compatExt spid="_x0000_s3142"/>
                </a:ext>
              </a:extLst>
            </xdr:cNvPr>
            <xdr:cNvSpPr>
              <a:spLocks noRot="1" noChangeShapeType="1"/>
            </xdr:cNvSpPr>
          </xdr:nvSpPr>
          <xdr:spPr>
            <a:xfrm>
              <a:off x="1695450" y="1646872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15</xdr:row>
          <xdr:rowOff>20955</xdr:rowOff>
        </xdr:from>
        <xdr:to xmlns:xdr="http://schemas.openxmlformats.org/drawingml/2006/spreadsheetDrawing">
          <xdr:col>12</xdr:col>
          <xdr:colOff>85090</xdr:colOff>
          <xdr:row>15</xdr:row>
          <xdr:rowOff>240030</xdr:rowOff>
        </xdr:to>
        <xdr:sp textlink="">
          <xdr:nvSpPr>
            <xdr:cNvPr id="3255" name="チェック 183" hidden="1">
              <a:extLst>
                <a:ext uri="{63B3BB69-23CF-44E3-9099-C40C66FF867C}">
                  <a14:compatExt spid="_x0000_s3255"/>
                </a:ext>
              </a:extLst>
            </xdr:cNvPr>
            <xdr:cNvSpPr>
              <a:spLocks noRot="1" noChangeShapeType="1"/>
            </xdr:cNvSpPr>
          </xdr:nvSpPr>
          <xdr:spPr>
            <a:xfrm>
              <a:off x="1694815" y="2868930"/>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15</xdr:row>
          <xdr:rowOff>10795</xdr:rowOff>
        </xdr:from>
        <xdr:to xmlns:xdr="http://schemas.openxmlformats.org/drawingml/2006/spreadsheetDrawing">
          <xdr:col>14</xdr:col>
          <xdr:colOff>102235</xdr:colOff>
          <xdr:row>15</xdr:row>
          <xdr:rowOff>248920</xdr:rowOff>
        </xdr:to>
        <xdr:sp textlink="">
          <xdr:nvSpPr>
            <xdr:cNvPr id="3256" name="チェック 184" hidden="1">
              <a:extLst>
                <a:ext uri="{63B3BB69-23CF-44E3-9099-C40C66FF867C}">
                  <a14:compatExt spid="_x0000_s3256"/>
                </a:ext>
              </a:extLst>
            </xdr:cNvPr>
            <xdr:cNvSpPr>
              <a:spLocks noRot="1" noChangeShapeType="1"/>
            </xdr:cNvSpPr>
          </xdr:nvSpPr>
          <xdr:spPr>
            <a:xfrm>
              <a:off x="2312035" y="2858770"/>
              <a:ext cx="4572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36</xdr:row>
          <xdr:rowOff>31115</xdr:rowOff>
        </xdr:from>
        <xdr:to xmlns:xdr="http://schemas.openxmlformats.org/drawingml/2006/spreadsheetDrawing">
          <xdr:col>12</xdr:col>
          <xdr:colOff>85090</xdr:colOff>
          <xdr:row>36</xdr:row>
          <xdr:rowOff>250190</xdr:rowOff>
        </xdr:to>
        <xdr:sp textlink="">
          <xdr:nvSpPr>
            <xdr:cNvPr id="3257" name="チェック 185" hidden="1">
              <a:extLst>
                <a:ext uri="{63B3BB69-23CF-44E3-9099-C40C66FF867C}">
                  <a14:compatExt spid="_x0000_s3257"/>
                </a:ext>
              </a:extLst>
            </xdr:cNvPr>
            <xdr:cNvSpPr>
              <a:spLocks noRot="1" noChangeShapeType="1"/>
            </xdr:cNvSpPr>
          </xdr:nvSpPr>
          <xdr:spPr>
            <a:xfrm>
              <a:off x="1694815" y="6955790"/>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36</xdr:row>
          <xdr:rowOff>10795</xdr:rowOff>
        </xdr:from>
        <xdr:to xmlns:xdr="http://schemas.openxmlformats.org/drawingml/2006/spreadsheetDrawing">
          <xdr:col>14</xdr:col>
          <xdr:colOff>102235</xdr:colOff>
          <xdr:row>36</xdr:row>
          <xdr:rowOff>248920</xdr:rowOff>
        </xdr:to>
        <xdr:sp textlink="">
          <xdr:nvSpPr>
            <xdr:cNvPr id="3258" name="チェック 186" hidden="1">
              <a:extLst>
                <a:ext uri="{63B3BB69-23CF-44E3-9099-C40C66FF867C}">
                  <a14:compatExt spid="_x0000_s3258"/>
                </a:ext>
              </a:extLst>
            </xdr:cNvPr>
            <xdr:cNvSpPr>
              <a:spLocks noRot="1" noChangeShapeType="1"/>
            </xdr:cNvSpPr>
          </xdr:nvSpPr>
          <xdr:spPr>
            <a:xfrm>
              <a:off x="2312035" y="6935470"/>
              <a:ext cx="4572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60</xdr:row>
          <xdr:rowOff>31115</xdr:rowOff>
        </xdr:from>
        <xdr:to xmlns:xdr="http://schemas.openxmlformats.org/drawingml/2006/spreadsheetDrawing">
          <xdr:col>12</xdr:col>
          <xdr:colOff>85090</xdr:colOff>
          <xdr:row>60</xdr:row>
          <xdr:rowOff>250190</xdr:rowOff>
        </xdr:to>
        <xdr:sp textlink="">
          <xdr:nvSpPr>
            <xdr:cNvPr id="3259" name="チェック 187" hidden="1">
              <a:extLst>
                <a:ext uri="{63B3BB69-23CF-44E3-9099-C40C66FF867C}">
                  <a14:compatExt spid="_x0000_s3259"/>
                </a:ext>
              </a:extLst>
            </xdr:cNvPr>
            <xdr:cNvSpPr>
              <a:spLocks noRot="1" noChangeShapeType="1"/>
            </xdr:cNvSpPr>
          </xdr:nvSpPr>
          <xdr:spPr>
            <a:xfrm>
              <a:off x="1694815" y="11613515"/>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60</xdr:row>
          <xdr:rowOff>10795</xdr:rowOff>
        </xdr:from>
        <xdr:to xmlns:xdr="http://schemas.openxmlformats.org/drawingml/2006/spreadsheetDrawing">
          <xdr:col>14</xdr:col>
          <xdr:colOff>102235</xdr:colOff>
          <xdr:row>60</xdr:row>
          <xdr:rowOff>248920</xdr:rowOff>
        </xdr:to>
        <xdr:sp textlink="">
          <xdr:nvSpPr>
            <xdr:cNvPr id="3260" name="チェック 188" hidden="1">
              <a:extLst>
                <a:ext uri="{63B3BB69-23CF-44E3-9099-C40C66FF867C}">
                  <a14:compatExt spid="_x0000_s3260"/>
                </a:ext>
              </a:extLst>
            </xdr:cNvPr>
            <xdr:cNvSpPr>
              <a:spLocks noRot="1" noChangeShapeType="1"/>
            </xdr:cNvSpPr>
          </xdr:nvSpPr>
          <xdr:spPr>
            <a:xfrm>
              <a:off x="2312035" y="11593195"/>
              <a:ext cx="4572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81</xdr:row>
          <xdr:rowOff>31115</xdr:rowOff>
        </xdr:from>
        <xdr:to xmlns:xdr="http://schemas.openxmlformats.org/drawingml/2006/spreadsheetDrawing">
          <xdr:col>12</xdr:col>
          <xdr:colOff>85090</xdr:colOff>
          <xdr:row>81</xdr:row>
          <xdr:rowOff>250190</xdr:rowOff>
        </xdr:to>
        <xdr:sp textlink="">
          <xdr:nvSpPr>
            <xdr:cNvPr id="3261" name="チェック 189" hidden="1">
              <a:extLst>
                <a:ext uri="{63B3BB69-23CF-44E3-9099-C40C66FF867C}">
                  <a14:compatExt spid="_x0000_s3261"/>
                </a:ext>
              </a:extLst>
            </xdr:cNvPr>
            <xdr:cNvSpPr>
              <a:spLocks noRot="1" noChangeShapeType="1"/>
            </xdr:cNvSpPr>
          </xdr:nvSpPr>
          <xdr:spPr>
            <a:xfrm>
              <a:off x="1694815" y="15690215"/>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81</xdr:row>
          <xdr:rowOff>10795</xdr:rowOff>
        </xdr:from>
        <xdr:to xmlns:xdr="http://schemas.openxmlformats.org/drawingml/2006/spreadsheetDrawing">
          <xdr:col>14</xdr:col>
          <xdr:colOff>102235</xdr:colOff>
          <xdr:row>81</xdr:row>
          <xdr:rowOff>248920</xdr:rowOff>
        </xdr:to>
        <xdr:sp textlink="">
          <xdr:nvSpPr>
            <xdr:cNvPr id="3262" name="チェック 190" hidden="1">
              <a:extLst>
                <a:ext uri="{63B3BB69-23CF-44E3-9099-C40C66FF867C}">
                  <a14:compatExt spid="_x0000_s3262"/>
                </a:ext>
              </a:extLst>
            </xdr:cNvPr>
            <xdr:cNvSpPr>
              <a:spLocks noRot="1" noChangeShapeType="1"/>
            </xdr:cNvSpPr>
          </xdr:nvSpPr>
          <xdr:spPr>
            <a:xfrm>
              <a:off x="2312035" y="15669895"/>
              <a:ext cx="4572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105</xdr:row>
          <xdr:rowOff>8890</xdr:rowOff>
        </xdr:from>
        <xdr:to xmlns:xdr="http://schemas.openxmlformats.org/drawingml/2006/spreadsheetDrawing">
          <xdr:col>7</xdr:col>
          <xdr:colOff>104775</xdr:colOff>
          <xdr:row>105</xdr:row>
          <xdr:rowOff>248285</xdr:rowOff>
        </xdr:to>
        <xdr:sp textlink="">
          <xdr:nvSpPr>
            <xdr:cNvPr id="3323" name="チェック 85" hidden="1">
              <a:extLst>
                <a:ext uri="{63B3BB69-23CF-44E3-9099-C40C66FF867C}">
                  <a14:compatExt spid="_x0000_s3323"/>
                </a:ext>
              </a:extLst>
            </xdr:cNvPr>
            <xdr:cNvSpPr>
              <a:spLocks noRot="1" noChangeShapeType="1"/>
            </xdr:cNvSpPr>
          </xdr:nvSpPr>
          <xdr:spPr>
            <a:xfrm>
              <a:off x="933450" y="2016379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0</xdr:rowOff>
        </xdr:from>
        <xdr:to xmlns:xdr="http://schemas.openxmlformats.org/drawingml/2006/spreadsheetDrawing">
          <xdr:col>10</xdr:col>
          <xdr:colOff>152400</xdr:colOff>
          <xdr:row>105</xdr:row>
          <xdr:rowOff>248285</xdr:rowOff>
        </xdr:to>
        <xdr:sp textlink="">
          <xdr:nvSpPr>
            <xdr:cNvPr id="3324" name="チェック 86" hidden="1">
              <a:extLst>
                <a:ext uri="{63B3BB69-23CF-44E3-9099-C40C66FF867C}">
                  <a14:compatExt spid="_x0000_s3324"/>
                </a:ext>
              </a:extLst>
            </xdr:cNvPr>
            <xdr:cNvSpPr>
              <a:spLocks noRot="1" noChangeShapeType="1"/>
            </xdr:cNvSpPr>
          </xdr:nvSpPr>
          <xdr:spPr>
            <a:xfrm>
              <a:off x="1504950" y="2015490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107</xdr:row>
          <xdr:rowOff>38100</xdr:rowOff>
        </xdr:from>
        <xdr:to xmlns:xdr="http://schemas.openxmlformats.org/drawingml/2006/spreadsheetDrawing">
          <xdr:col>13</xdr:col>
          <xdr:colOff>85725</xdr:colOff>
          <xdr:row>107</xdr:row>
          <xdr:rowOff>248285</xdr:rowOff>
        </xdr:to>
        <xdr:sp textlink="">
          <xdr:nvSpPr>
            <xdr:cNvPr id="3325" name="チェック 87" hidden="1">
              <a:extLst>
                <a:ext uri="{63B3BB69-23CF-44E3-9099-C40C66FF867C}">
                  <a14:compatExt spid="_x0000_s3325"/>
                </a:ext>
              </a:extLst>
            </xdr:cNvPr>
            <xdr:cNvSpPr>
              <a:spLocks noRot="1" noChangeShapeType="1"/>
            </xdr:cNvSpPr>
          </xdr:nvSpPr>
          <xdr:spPr>
            <a:xfrm>
              <a:off x="1885950" y="2070735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108</xdr:row>
          <xdr:rowOff>19050</xdr:rowOff>
        </xdr:from>
        <xdr:to xmlns:xdr="http://schemas.openxmlformats.org/drawingml/2006/spreadsheetDrawing">
          <xdr:col>14</xdr:col>
          <xdr:colOff>142875</xdr:colOff>
          <xdr:row>108</xdr:row>
          <xdr:rowOff>248285</xdr:rowOff>
        </xdr:to>
        <xdr:sp textlink="">
          <xdr:nvSpPr>
            <xdr:cNvPr id="3326" name="チェック 88" hidden="1">
              <a:extLst>
                <a:ext uri="{63B3BB69-23CF-44E3-9099-C40C66FF867C}">
                  <a14:compatExt spid="_x0000_s3326"/>
                </a:ext>
              </a:extLst>
            </xdr:cNvPr>
            <xdr:cNvSpPr>
              <a:spLocks noRot="1" noChangeShapeType="1"/>
            </xdr:cNvSpPr>
          </xdr:nvSpPr>
          <xdr:spPr>
            <a:xfrm>
              <a:off x="1885950" y="2094547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107</xdr:row>
          <xdr:rowOff>38100</xdr:rowOff>
        </xdr:from>
        <xdr:to xmlns:xdr="http://schemas.openxmlformats.org/drawingml/2006/spreadsheetDrawing">
          <xdr:col>16</xdr:col>
          <xdr:colOff>152400</xdr:colOff>
          <xdr:row>107</xdr:row>
          <xdr:rowOff>248285</xdr:rowOff>
        </xdr:to>
        <xdr:sp textlink="">
          <xdr:nvSpPr>
            <xdr:cNvPr id="3327" name="チェック 89" hidden="1">
              <a:extLst>
                <a:ext uri="{63B3BB69-23CF-44E3-9099-C40C66FF867C}">
                  <a14:compatExt spid="_x0000_s3327"/>
                </a:ext>
              </a:extLst>
            </xdr:cNvPr>
            <xdr:cNvSpPr>
              <a:spLocks noRot="1" noChangeShapeType="1"/>
            </xdr:cNvSpPr>
          </xdr:nvSpPr>
          <xdr:spPr>
            <a:xfrm>
              <a:off x="2647950" y="2070735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108</xdr:row>
          <xdr:rowOff>27940</xdr:rowOff>
        </xdr:from>
        <xdr:to xmlns:xdr="http://schemas.openxmlformats.org/drawingml/2006/spreadsheetDrawing">
          <xdr:col>19</xdr:col>
          <xdr:colOff>19050</xdr:colOff>
          <xdr:row>108</xdr:row>
          <xdr:rowOff>248285</xdr:rowOff>
        </xdr:to>
        <xdr:sp textlink="">
          <xdr:nvSpPr>
            <xdr:cNvPr id="3328" name="チェック 90" hidden="1">
              <a:extLst>
                <a:ext uri="{63B3BB69-23CF-44E3-9099-C40C66FF867C}">
                  <a14:compatExt spid="_x0000_s3328"/>
                </a:ext>
              </a:extLst>
            </xdr:cNvPr>
            <xdr:cNvSpPr>
              <a:spLocks noRot="1" noChangeShapeType="1"/>
            </xdr:cNvSpPr>
          </xdr:nvSpPr>
          <xdr:spPr>
            <a:xfrm>
              <a:off x="2838450" y="2095436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109</xdr:row>
          <xdr:rowOff>38100</xdr:rowOff>
        </xdr:from>
        <xdr:to xmlns:xdr="http://schemas.openxmlformats.org/drawingml/2006/spreadsheetDrawing">
          <xdr:col>8</xdr:col>
          <xdr:colOff>104775</xdr:colOff>
          <xdr:row>109</xdr:row>
          <xdr:rowOff>248285</xdr:rowOff>
        </xdr:to>
        <xdr:sp textlink="">
          <xdr:nvSpPr>
            <xdr:cNvPr id="3329" name="チェック 91" hidden="1">
              <a:extLst>
                <a:ext uri="{63B3BB69-23CF-44E3-9099-C40C66FF867C}">
                  <a14:compatExt spid="_x0000_s3329"/>
                </a:ext>
              </a:extLst>
            </xdr:cNvPr>
            <xdr:cNvSpPr>
              <a:spLocks noRot="1" noChangeShapeType="1"/>
            </xdr:cNvSpPr>
          </xdr:nvSpPr>
          <xdr:spPr>
            <a:xfrm>
              <a:off x="933450" y="2122170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109</xdr:row>
          <xdr:rowOff>38100</xdr:rowOff>
        </xdr:from>
        <xdr:to xmlns:xdr="http://schemas.openxmlformats.org/drawingml/2006/spreadsheetDrawing">
          <xdr:col>13</xdr:col>
          <xdr:colOff>133350</xdr:colOff>
          <xdr:row>109</xdr:row>
          <xdr:rowOff>248285</xdr:rowOff>
        </xdr:to>
        <xdr:sp textlink="">
          <xdr:nvSpPr>
            <xdr:cNvPr id="3330" name="チェック 92" hidden="1">
              <a:extLst>
                <a:ext uri="{63B3BB69-23CF-44E3-9099-C40C66FF867C}">
                  <a14:compatExt spid="_x0000_s3330"/>
                </a:ext>
              </a:extLst>
            </xdr:cNvPr>
            <xdr:cNvSpPr>
              <a:spLocks noRot="1" noChangeShapeType="1"/>
            </xdr:cNvSpPr>
          </xdr:nvSpPr>
          <xdr:spPr>
            <a:xfrm>
              <a:off x="1695450" y="21221700"/>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126</xdr:row>
          <xdr:rowOff>8890</xdr:rowOff>
        </xdr:from>
        <xdr:to xmlns:xdr="http://schemas.openxmlformats.org/drawingml/2006/spreadsheetDrawing">
          <xdr:col>7</xdr:col>
          <xdr:colOff>104775</xdr:colOff>
          <xdr:row>126</xdr:row>
          <xdr:rowOff>248285</xdr:rowOff>
        </xdr:to>
        <xdr:sp textlink="">
          <xdr:nvSpPr>
            <xdr:cNvPr id="3331" name="チェック 116" hidden="1">
              <a:extLst>
                <a:ext uri="{63B3BB69-23CF-44E3-9099-C40C66FF867C}">
                  <a14:compatExt spid="_x0000_s3331"/>
                </a:ext>
              </a:extLst>
            </xdr:cNvPr>
            <xdr:cNvSpPr>
              <a:spLocks noRot="1" noChangeShapeType="1"/>
            </xdr:cNvSpPr>
          </xdr:nvSpPr>
          <xdr:spPr>
            <a:xfrm>
              <a:off x="933450" y="2424049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126</xdr:row>
          <xdr:rowOff>0</xdr:rowOff>
        </xdr:from>
        <xdr:to xmlns:xdr="http://schemas.openxmlformats.org/drawingml/2006/spreadsheetDrawing">
          <xdr:col>10</xdr:col>
          <xdr:colOff>152400</xdr:colOff>
          <xdr:row>126</xdr:row>
          <xdr:rowOff>248285</xdr:rowOff>
        </xdr:to>
        <xdr:sp textlink="">
          <xdr:nvSpPr>
            <xdr:cNvPr id="3332" name="チェック 117" hidden="1">
              <a:extLst>
                <a:ext uri="{63B3BB69-23CF-44E3-9099-C40C66FF867C}">
                  <a14:compatExt spid="_x0000_s3332"/>
                </a:ext>
              </a:extLst>
            </xdr:cNvPr>
            <xdr:cNvSpPr>
              <a:spLocks noRot="1" noChangeShapeType="1"/>
            </xdr:cNvSpPr>
          </xdr:nvSpPr>
          <xdr:spPr>
            <a:xfrm>
              <a:off x="1504950" y="2423160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128</xdr:row>
          <xdr:rowOff>38100</xdr:rowOff>
        </xdr:from>
        <xdr:to xmlns:xdr="http://schemas.openxmlformats.org/drawingml/2006/spreadsheetDrawing">
          <xdr:col>13</xdr:col>
          <xdr:colOff>85725</xdr:colOff>
          <xdr:row>128</xdr:row>
          <xdr:rowOff>248285</xdr:rowOff>
        </xdr:to>
        <xdr:sp textlink="">
          <xdr:nvSpPr>
            <xdr:cNvPr id="3333" name="チェック 118" hidden="1">
              <a:extLst>
                <a:ext uri="{63B3BB69-23CF-44E3-9099-C40C66FF867C}">
                  <a14:compatExt spid="_x0000_s3333"/>
                </a:ext>
              </a:extLst>
            </xdr:cNvPr>
            <xdr:cNvSpPr>
              <a:spLocks noRot="1" noChangeShapeType="1"/>
            </xdr:cNvSpPr>
          </xdr:nvSpPr>
          <xdr:spPr>
            <a:xfrm>
              <a:off x="1885950" y="2478405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129</xdr:row>
          <xdr:rowOff>19050</xdr:rowOff>
        </xdr:from>
        <xdr:to xmlns:xdr="http://schemas.openxmlformats.org/drawingml/2006/spreadsheetDrawing">
          <xdr:col>14</xdr:col>
          <xdr:colOff>142875</xdr:colOff>
          <xdr:row>129</xdr:row>
          <xdr:rowOff>248285</xdr:rowOff>
        </xdr:to>
        <xdr:sp textlink="">
          <xdr:nvSpPr>
            <xdr:cNvPr id="3334" name="チェック 119" hidden="1">
              <a:extLst>
                <a:ext uri="{63B3BB69-23CF-44E3-9099-C40C66FF867C}">
                  <a14:compatExt spid="_x0000_s3334"/>
                </a:ext>
              </a:extLst>
            </xdr:cNvPr>
            <xdr:cNvSpPr>
              <a:spLocks noRot="1" noChangeShapeType="1"/>
            </xdr:cNvSpPr>
          </xdr:nvSpPr>
          <xdr:spPr>
            <a:xfrm>
              <a:off x="1885950" y="2502217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128</xdr:row>
          <xdr:rowOff>38100</xdr:rowOff>
        </xdr:from>
        <xdr:to xmlns:xdr="http://schemas.openxmlformats.org/drawingml/2006/spreadsheetDrawing">
          <xdr:col>16</xdr:col>
          <xdr:colOff>152400</xdr:colOff>
          <xdr:row>128</xdr:row>
          <xdr:rowOff>248285</xdr:rowOff>
        </xdr:to>
        <xdr:sp textlink="">
          <xdr:nvSpPr>
            <xdr:cNvPr id="3335" name="チェック 120" hidden="1">
              <a:extLst>
                <a:ext uri="{63B3BB69-23CF-44E3-9099-C40C66FF867C}">
                  <a14:compatExt spid="_x0000_s3335"/>
                </a:ext>
              </a:extLst>
            </xdr:cNvPr>
            <xdr:cNvSpPr>
              <a:spLocks noRot="1" noChangeShapeType="1"/>
            </xdr:cNvSpPr>
          </xdr:nvSpPr>
          <xdr:spPr>
            <a:xfrm>
              <a:off x="2647950" y="2478405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129</xdr:row>
          <xdr:rowOff>27940</xdr:rowOff>
        </xdr:from>
        <xdr:to xmlns:xdr="http://schemas.openxmlformats.org/drawingml/2006/spreadsheetDrawing">
          <xdr:col>19</xdr:col>
          <xdr:colOff>19050</xdr:colOff>
          <xdr:row>129</xdr:row>
          <xdr:rowOff>248285</xdr:rowOff>
        </xdr:to>
        <xdr:sp textlink="">
          <xdr:nvSpPr>
            <xdr:cNvPr id="3336" name="チェック 121" hidden="1">
              <a:extLst>
                <a:ext uri="{63B3BB69-23CF-44E3-9099-C40C66FF867C}">
                  <a14:compatExt spid="_x0000_s3336"/>
                </a:ext>
              </a:extLst>
            </xdr:cNvPr>
            <xdr:cNvSpPr>
              <a:spLocks noRot="1" noChangeShapeType="1"/>
            </xdr:cNvSpPr>
          </xdr:nvSpPr>
          <xdr:spPr>
            <a:xfrm>
              <a:off x="2838450" y="2503106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130</xdr:row>
          <xdr:rowOff>38100</xdr:rowOff>
        </xdr:from>
        <xdr:to xmlns:xdr="http://schemas.openxmlformats.org/drawingml/2006/spreadsheetDrawing">
          <xdr:col>8</xdr:col>
          <xdr:colOff>104775</xdr:colOff>
          <xdr:row>130</xdr:row>
          <xdr:rowOff>248285</xdr:rowOff>
        </xdr:to>
        <xdr:sp textlink="">
          <xdr:nvSpPr>
            <xdr:cNvPr id="3337" name="チェック 122" hidden="1">
              <a:extLst>
                <a:ext uri="{63B3BB69-23CF-44E3-9099-C40C66FF867C}">
                  <a14:compatExt spid="_x0000_s3337"/>
                </a:ext>
              </a:extLst>
            </xdr:cNvPr>
            <xdr:cNvSpPr>
              <a:spLocks noRot="1" noChangeShapeType="1"/>
            </xdr:cNvSpPr>
          </xdr:nvSpPr>
          <xdr:spPr>
            <a:xfrm>
              <a:off x="933450" y="2529840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130</xdr:row>
          <xdr:rowOff>38100</xdr:rowOff>
        </xdr:from>
        <xdr:to xmlns:xdr="http://schemas.openxmlformats.org/drawingml/2006/spreadsheetDrawing">
          <xdr:col>13</xdr:col>
          <xdr:colOff>133350</xdr:colOff>
          <xdr:row>130</xdr:row>
          <xdr:rowOff>248285</xdr:rowOff>
        </xdr:to>
        <xdr:sp textlink="">
          <xdr:nvSpPr>
            <xdr:cNvPr id="3338" name="チェック 123" hidden="1">
              <a:extLst>
                <a:ext uri="{63B3BB69-23CF-44E3-9099-C40C66FF867C}">
                  <a14:compatExt spid="_x0000_s3338"/>
                </a:ext>
              </a:extLst>
            </xdr:cNvPr>
            <xdr:cNvSpPr>
              <a:spLocks noRot="1" noChangeShapeType="1"/>
            </xdr:cNvSpPr>
          </xdr:nvSpPr>
          <xdr:spPr>
            <a:xfrm>
              <a:off x="1695450" y="25298400"/>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106</xdr:row>
          <xdr:rowOff>31115</xdr:rowOff>
        </xdr:from>
        <xdr:to xmlns:xdr="http://schemas.openxmlformats.org/drawingml/2006/spreadsheetDrawing">
          <xdr:col>12</xdr:col>
          <xdr:colOff>85090</xdr:colOff>
          <xdr:row>106</xdr:row>
          <xdr:rowOff>250190</xdr:rowOff>
        </xdr:to>
        <xdr:sp textlink="">
          <xdr:nvSpPr>
            <xdr:cNvPr id="3349" name="チェック 277" hidden="1">
              <a:extLst>
                <a:ext uri="{63B3BB69-23CF-44E3-9099-C40C66FF867C}">
                  <a14:compatExt spid="_x0000_s3349"/>
                </a:ext>
              </a:extLst>
            </xdr:cNvPr>
            <xdr:cNvSpPr>
              <a:spLocks noRot="1" noChangeShapeType="1"/>
            </xdr:cNvSpPr>
          </xdr:nvSpPr>
          <xdr:spPr>
            <a:xfrm>
              <a:off x="1694815" y="20443190"/>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106</xdr:row>
          <xdr:rowOff>10795</xdr:rowOff>
        </xdr:from>
        <xdr:to xmlns:xdr="http://schemas.openxmlformats.org/drawingml/2006/spreadsheetDrawing">
          <xdr:col>14</xdr:col>
          <xdr:colOff>102235</xdr:colOff>
          <xdr:row>106</xdr:row>
          <xdr:rowOff>248920</xdr:rowOff>
        </xdr:to>
        <xdr:sp textlink="">
          <xdr:nvSpPr>
            <xdr:cNvPr id="3350" name="チェック 278" hidden="1">
              <a:extLst>
                <a:ext uri="{63B3BB69-23CF-44E3-9099-C40C66FF867C}">
                  <a14:compatExt spid="_x0000_s3350"/>
                </a:ext>
              </a:extLst>
            </xdr:cNvPr>
            <xdr:cNvSpPr>
              <a:spLocks noRot="1" noChangeShapeType="1"/>
            </xdr:cNvSpPr>
          </xdr:nvSpPr>
          <xdr:spPr>
            <a:xfrm>
              <a:off x="2312035" y="20422870"/>
              <a:ext cx="4572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127</xdr:row>
          <xdr:rowOff>31115</xdr:rowOff>
        </xdr:from>
        <xdr:to xmlns:xdr="http://schemas.openxmlformats.org/drawingml/2006/spreadsheetDrawing">
          <xdr:col>12</xdr:col>
          <xdr:colOff>85090</xdr:colOff>
          <xdr:row>127</xdr:row>
          <xdr:rowOff>250190</xdr:rowOff>
        </xdr:to>
        <xdr:sp textlink="">
          <xdr:nvSpPr>
            <xdr:cNvPr id="3351" name="チェック 279" hidden="1">
              <a:extLst>
                <a:ext uri="{63B3BB69-23CF-44E3-9099-C40C66FF867C}">
                  <a14:compatExt spid="_x0000_s3351"/>
                </a:ext>
              </a:extLst>
            </xdr:cNvPr>
            <xdr:cNvSpPr>
              <a:spLocks noRot="1" noChangeShapeType="1"/>
            </xdr:cNvSpPr>
          </xdr:nvSpPr>
          <xdr:spPr>
            <a:xfrm>
              <a:off x="1694815" y="24519890"/>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127</xdr:row>
          <xdr:rowOff>10795</xdr:rowOff>
        </xdr:from>
        <xdr:to xmlns:xdr="http://schemas.openxmlformats.org/drawingml/2006/spreadsheetDrawing">
          <xdr:col>14</xdr:col>
          <xdr:colOff>102235</xdr:colOff>
          <xdr:row>127</xdr:row>
          <xdr:rowOff>248920</xdr:rowOff>
        </xdr:to>
        <xdr:sp textlink="">
          <xdr:nvSpPr>
            <xdr:cNvPr id="3352" name="チェック 280" hidden="1">
              <a:extLst>
                <a:ext uri="{63B3BB69-23CF-44E3-9099-C40C66FF867C}">
                  <a14:compatExt spid="_x0000_s3352"/>
                </a:ext>
              </a:extLst>
            </xdr:cNvPr>
            <xdr:cNvSpPr>
              <a:spLocks noRot="1" noChangeShapeType="1"/>
            </xdr:cNvSpPr>
          </xdr:nvSpPr>
          <xdr:spPr>
            <a:xfrm>
              <a:off x="2312035" y="24499570"/>
              <a:ext cx="4572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151</xdr:row>
          <xdr:rowOff>8890</xdr:rowOff>
        </xdr:from>
        <xdr:to xmlns:xdr="http://schemas.openxmlformats.org/drawingml/2006/spreadsheetDrawing">
          <xdr:col>7</xdr:col>
          <xdr:colOff>104775</xdr:colOff>
          <xdr:row>151</xdr:row>
          <xdr:rowOff>248285</xdr:rowOff>
        </xdr:to>
        <xdr:sp textlink="">
          <xdr:nvSpPr>
            <xdr:cNvPr id="3353" name="チェック 85" hidden="1">
              <a:extLst>
                <a:ext uri="{63B3BB69-23CF-44E3-9099-C40C66FF867C}">
                  <a14:compatExt spid="_x0000_s3353"/>
                </a:ext>
              </a:extLst>
            </xdr:cNvPr>
            <xdr:cNvSpPr>
              <a:spLocks noRot="1" noChangeShapeType="1"/>
            </xdr:cNvSpPr>
          </xdr:nvSpPr>
          <xdr:spPr>
            <a:xfrm>
              <a:off x="933450" y="2899346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151</xdr:row>
          <xdr:rowOff>0</xdr:rowOff>
        </xdr:from>
        <xdr:to xmlns:xdr="http://schemas.openxmlformats.org/drawingml/2006/spreadsheetDrawing">
          <xdr:col>10</xdr:col>
          <xdr:colOff>152400</xdr:colOff>
          <xdr:row>151</xdr:row>
          <xdr:rowOff>248285</xdr:rowOff>
        </xdr:to>
        <xdr:sp textlink="">
          <xdr:nvSpPr>
            <xdr:cNvPr id="3354" name="チェック 86" hidden="1">
              <a:extLst>
                <a:ext uri="{63B3BB69-23CF-44E3-9099-C40C66FF867C}">
                  <a14:compatExt spid="_x0000_s3354"/>
                </a:ext>
              </a:extLst>
            </xdr:cNvPr>
            <xdr:cNvSpPr>
              <a:spLocks noRot="1" noChangeShapeType="1"/>
            </xdr:cNvSpPr>
          </xdr:nvSpPr>
          <xdr:spPr>
            <a:xfrm>
              <a:off x="1504950" y="2898457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153</xdr:row>
          <xdr:rowOff>38100</xdr:rowOff>
        </xdr:from>
        <xdr:to xmlns:xdr="http://schemas.openxmlformats.org/drawingml/2006/spreadsheetDrawing">
          <xdr:col>13</xdr:col>
          <xdr:colOff>85725</xdr:colOff>
          <xdr:row>153</xdr:row>
          <xdr:rowOff>248285</xdr:rowOff>
        </xdr:to>
        <xdr:sp textlink="">
          <xdr:nvSpPr>
            <xdr:cNvPr id="3355" name="チェック 87" hidden="1">
              <a:extLst>
                <a:ext uri="{63B3BB69-23CF-44E3-9099-C40C66FF867C}">
                  <a14:compatExt spid="_x0000_s3355"/>
                </a:ext>
              </a:extLst>
            </xdr:cNvPr>
            <xdr:cNvSpPr>
              <a:spLocks noRot="1" noChangeShapeType="1"/>
            </xdr:cNvSpPr>
          </xdr:nvSpPr>
          <xdr:spPr>
            <a:xfrm>
              <a:off x="1885950" y="2953702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154</xdr:row>
          <xdr:rowOff>19050</xdr:rowOff>
        </xdr:from>
        <xdr:to xmlns:xdr="http://schemas.openxmlformats.org/drawingml/2006/spreadsheetDrawing">
          <xdr:col>14</xdr:col>
          <xdr:colOff>142875</xdr:colOff>
          <xdr:row>154</xdr:row>
          <xdr:rowOff>248285</xdr:rowOff>
        </xdr:to>
        <xdr:sp textlink="">
          <xdr:nvSpPr>
            <xdr:cNvPr id="3356" name="チェック 88" hidden="1">
              <a:extLst>
                <a:ext uri="{63B3BB69-23CF-44E3-9099-C40C66FF867C}">
                  <a14:compatExt spid="_x0000_s3356"/>
                </a:ext>
              </a:extLst>
            </xdr:cNvPr>
            <xdr:cNvSpPr>
              <a:spLocks noRot="1" noChangeShapeType="1"/>
            </xdr:cNvSpPr>
          </xdr:nvSpPr>
          <xdr:spPr>
            <a:xfrm>
              <a:off x="1885950" y="2977515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153</xdr:row>
          <xdr:rowOff>38100</xdr:rowOff>
        </xdr:from>
        <xdr:to xmlns:xdr="http://schemas.openxmlformats.org/drawingml/2006/spreadsheetDrawing">
          <xdr:col>16</xdr:col>
          <xdr:colOff>152400</xdr:colOff>
          <xdr:row>153</xdr:row>
          <xdr:rowOff>248285</xdr:rowOff>
        </xdr:to>
        <xdr:sp textlink="">
          <xdr:nvSpPr>
            <xdr:cNvPr id="3357" name="チェック 89" hidden="1">
              <a:extLst>
                <a:ext uri="{63B3BB69-23CF-44E3-9099-C40C66FF867C}">
                  <a14:compatExt spid="_x0000_s3357"/>
                </a:ext>
              </a:extLst>
            </xdr:cNvPr>
            <xdr:cNvSpPr>
              <a:spLocks noRot="1" noChangeShapeType="1"/>
            </xdr:cNvSpPr>
          </xdr:nvSpPr>
          <xdr:spPr>
            <a:xfrm>
              <a:off x="2647950" y="2953702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154</xdr:row>
          <xdr:rowOff>27940</xdr:rowOff>
        </xdr:from>
        <xdr:to xmlns:xdr="http://schemas.openxmlformats.org/drawingml/2006/spreadsheetDrawing">
          <xdr:col>19</xdr:col>
          <xdr:colOff>19050</xdr:colOff>
          <xdr:row>154</xdr:row>
          <xdr:rowOff>248285</xdr:rowOff>
        </xdr:to>
        <xdr:sp textlink="">
          <xdr:nvSpPr>
            <xdr:cNvPr id="3358" name="チェック 90" hidden="1">
              <a:extLst>
                <a:ext uri="{63B3BB69-23CF-44E3-9099-C40C66FF867C}">
                  <a14:compatExt spid="_x0000_s3358"/>
                </a:ext>
              </a:extLst>
            </xdr:cNvPr>
            <xdr:cNvSpPr>
              <a:spLocks noRot="1" noChangeShapeType="1"/>
            </xdr:cNvSpPr>
          </xdr:nvSpPr>
          <xdr:spPr>
            <a:xfrm>
              <a:off x="2838450" y="2978404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155</xdr:row>
          <xdr:rowOff>38100</xdr:rowOff>
        </xdr:from>
        <xdr:to xmlns:xdr="http://schemas.openxmlformats.org/drawingml/2006/spreadsheetDrawing">
          <xdr:col>8</xdr:col>
          <xdr:colOff>104775</xdr:colOff>
          <xdr:row>155</xdr:row>
          <xdr:rowOff>248285</xdr:rowOff>
        </xdr:to>
        <xdr:sp textlink="">
          <xdr:nvSpPr>
            <xdr:cNvPr id="3359" name="チェック 91" hidden="1">
              <a:extLst>
                <a:ext uri="{63B3BB69-23CF-44E3-9099-C40C66FF867C}">
                  <a14:compatExt spid="_x0000_s3359"/>
                </a:ext>
              </a:extLst>
            </xdr:cNvPr>
            <xdr:cNvSpPr>
              <a:spLocks noRot="1" noChangeShapeType="1"/>
            </xdr:cNvSpPr>
          </xdr:nvSpPr>
          <xdr:spPr>
            <a:xfrm>
              <a:off x="933450" y="3005137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155</xdr:row>
          <xdr:rowOff>38100</xdr:rowOff>
        </xdr:from>
        <xdr:to xmlns:xdr="http://schemas.openxmlformats.org/drawingml/2006/spreadsheetDrawing">
          <xdr:col>13</xdr:col>
          <xdr:colOff>133350</xdr:colOff>
          <xdr:row>155</xdr:row>
          <xdr:rowOff>248285</xdr:rowOff>
        </xdr:to>
        <xdr:sp textlink="">
          <xdr:nvSpPr>
            <xdr:cNvPr id="3360" name="チェック 92" hidden="1">
              <a:extLst>
                <a:ext uri="{63B3BB69-23CF-44E3-9099-C40C66FF867C}">
                  <a14:compatExt spid="_x0000_s3360"/>
                </a:ext>
              </a:extLst>
            </xdr:cNvPr>
            <xdr:cNvSpPr>
              <a:spLocks noRot="1" noChangeShapeType="1"/>
            </xdr:cNvSpPr>
          </xdr:nvSpPr>
          <xdr:spPr>
            <a:xfrm>
              <a:off x="1695450" y="3005137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172</xdr:row>
          <xdr:rowOff>8890</xdr:rowOff>
        </xdr:from>
        <xdr:to xmlns:xdr="http://schemas.openxmlformats.org/drawingml/2006/spreadsheetDrawing">
          <xdr:col>7</xdr:col>
          <xdr:colOff>104775</xdr:colOff>
          <xdr:row>172</xdr:row>
          <xdr:rowOff>248285</xdr:rowOff>
        </xdr:to>
        <xdr:sp textlink="">
          <xdr:nvSpPr>
            <xdr:cNvPr id="3361" name="チェック 116" hidden="1">
              <a:extLst>
                <a:ext uri="{63B3BB69-23CF-44E3-9099-C40C66FF867C}">
                  <a14:compatExt spid="_x0000_s3361"/>
                </a:ext>
              </a:extLst>
            </xdr:cNvPr>
            <xdr:cNvSpPr>
              <a:spLocks noRot="1" noChangeShapeType="1"/>
            </xdr:cNvSpPr>
          </xdr:nvSpPr>
          <xdr:spPr>
            <a:xfrm>
              <a:off x="933450" y="3307016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172</xdr:row>
          <xdr:rowOff>0</xdr:rowOff>
        </xdr:from>
        <xdr:to xmlns:xdr="http://schemas.openxmlformats.org/drawingml/2006/spreadsheetDrawing">
          <xdr:col>10</xdr:col>
          <xdr:colOff>152400</xdr:colOff>
          <xdr:row>172</xdr:row>
          <xdr:rowOff>248285</xdr:rowOff>
        </xdr:to>
        <xdr:sp textlink="">
          <xdr:nvSpPr>
            <xdr:cNvPr id="3362" name="チェック 117" hidden="1">
              <a:extLst>
                <a:ext uri="{63B3BB69-23CF-44E3-9099-C40C66FF867C}">
                  <a14:compatExt spid="_x0000_s3362"/>
                </a:ext>
              </a:extLst>
            </xdr:cNvPr>
            <xdr:cNvSpPr>
              <a:spLocks noRot="1" noChangeShapeType="1"/>
            </xdr:cNvSpPr>
          </xdr:nvSpPr>
          <xdr:spPr>
            <a:xfrm>
              <a:off x="1504950" y="3306127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174</xdr:row>
          <xdr:rowOff>38100</xdr:rowOff>
        </xdr:from>
        <xdr:to xmlns:xdr="http://schemas.openxmlformats.org/drawingml/2006/spreadsheetDrawing">
          <xdr:col>13</xdr:col>
          <xdr:colOff>85725</xdr:colOff>
          <xdr:row>174</xdr:row>
          <xdr:rowOff>248285</xdr:rowOff>
        </xdr:to>
        <xdr:sp textlink="">
          <xdr:nvSpPr>
            <xdr:cNvPr id="3363" name="チェック 118" hidden="1">
              <a:extLst>
                <a:ext uri="{63B3BB69-23CF-44E3-9099-C40C66FF867C}">
                  <a14:compatExt spid="_x0000_s3363"/>
                </a:ext>
              </a:extLst>
            </xdr:cNvPr>
            <xdr:cNvSpPr>
              <a:spLocks noRot="1" noChangeShapeType="1"/>
            </xdr:cNvSpPr>
          </xdr:nvSpPr>
          <xdr:spPr>
            <a:xfrm>
              <a:off x="1885950" y="3361372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175</xdr:row>
          <xdr:rowOff>19050</xdr:rowOff>
        </xdr:from>
        <xdr:to xmlns:xdr="http://schemas.openxmlformats.org/drawingml/2006/spreadsheetDrawing">
          <xdr:col>14</xdr:col>
          <xdr:colOff>142875</xdr:colOff>
          <xdr:row>175</xdr:row>
          <xdr:rowOff>248285</xdr:rowOff>
        </xdr:to>
        <xdr:sp textlink="">
          <xdr:nvSpPr>
            <xdr:cNvPr id="3364" name="チェック 119" hidden="1">
              <a:extLst>
                <a:ext uri="{63B3BB69-23CF-44E3-9099-C40C66FF867C}">
                  <a14:compatExt spid="_x0000_s3364"/>
                </a:ext>
              </a:extLst>
            </xdr:cNvPr>
            <xdr:cNvSpPr>
              <a:spLocks noRot="1" noChangeShapeType="1"/>
            </xdr:cNvSpPr>
          </xdr:nvSpPr>
          <xdr:spPr>
            <a:xfrm>
              <a:off x="1885950" y="3385185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174</xdr:row>
          <xdr:rowOff>38100</xdr:rowOff>
        </xdr:from>
        <xdr:to xmlns:xdr="http://schemas.openxmlformats.org/drawingml/2006/spreadsheetDrawing">
          <xdr:col>16</xdr:col>
          <xdr:colOff>152400</xdr:colOff>
          <xdr:row>174</xdr:row>
          <xdr:rowOff>248285</xdr:rowOff>
        </xdr:to>
        <xdr:sp textlink="">
          <xdr:nvSpPr>
            <xdr:cNvPr id="3365" name="チェック 120" hidden="1">
              <a:extLst>
                <a:ext uri="{63B3BB69-23CF-44E3-9099-C40C66FF867C}">
                  <a14:compatExt spid="_x0000_s3365"/>
                </a:ext>
              </a:extLst>
            </xdr:cNvPr>
            <xdr:cNvSpPr>
              <a:spLocks noRot="1" noChangeShapeType="1"/>
            </xdr:cNvSpPr>
          </xdr:nvSpPr>
          <xdr:spPr>
            <a:xfrm>
              <a:off x="2647950" y="3361372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175</xdr:row>
          <xdr:rowOff>27940</xdr:rowOff>
        </xdr:from>
        <xdr:to xmlns:xdr="http://schemas.openxmlformats.org/drawingml/2006/spreadsheetDrawing">
          <xdr:col>19</xdr:col>
          <xdr:colOff>19050</xdr:colOff>
          <xdr:row>175</xdr:row>
          <xdr:rowOff>248285</xdr:rowOff>
        </xdr:to>
        <xdr:sp textlink="">
          <xdr:nvSpPr>
            <xdr:cNvPr id="3366" name="チェック 121" hidden="1">
              <a:extLst>
                <a:ext uri="{63B3BB69-23CF-44E3-9099-C40C66FF867C}">
                  <a14:compatExt spid="_x0000_s3366"/>
                </a:ext>
              </a:extLst>
            </xdr:cNvPr>
            <xdr:cNvSpPr>
              <a:spLocks noRot="1" noChangeShapeType="1"/>
            </xdr:cNvSpPr>
          </xdr:nvSpPr>
          <xdr:spPr>
            <a:xfrm>
              <a:off x="2838450" y="3386074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176</xdr:row>
          <xdr:rowOff>38100</xdr:rowOff>
        </xdr:from>
        <xdr:to xmlns:xdr="http://schemas.openxmlformats.org/drawingml/2006/spreadsheetDrawing">
          <xdr:col>8</xdr:col>
          <xdr:colOff>104775</xdr:colOff>
          <xdr:row>176</xdr:row>
          <xdr:rowOff>248285</xdr:rowOff>
        </xdr:to>
        <xdr:sp textlink="">
          <xdr:nvSpPr>
            <xdr:cNvPr id="3367" name="チェック 122" hidden="1">
              <a:extLst>
                <a:ext uri="{63B3BB69-23CF-44E3-9099-C40C66FF867C}">
                  <a14:compatExt spid="_x0000_s3367"/>
                </a:ext>
              </a:extLst>
            </xdr:cNvPr>
            <xdr:cNvSpPr>
              <a:spLocks noRot="1" noChangeShapeType="1"/>
            </xdr:cNvSpPr>
          </xdr:nvSpPr>
          <xdr:spPr>
            <a:xfrm>
              <a:off x="933450" y="3412807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176</xdr:row>
          <xdr:rowOff>38100</xdr:rowOff>
        </xdr:from>
        <xdr:to xmlns:xdr="http://schemas.openxmlformats.org/drawingml/2006/spreadsheetDrawing">
          <xdr:col>13</xdr:col>
          <xdr:colOff>133350</xdr:colOff>
          <xdr:row>176</xdr:row>
          <xdr:rowOff>248285</xdr:rowOff>
        </xdr:to>
        <xdr:sp textlink="">
          <xdr:nvSpPr>
            <xdr:cNvPr id="3368" name="チェック 123" hidden="1">
              <a:extLst>
                <a:ext uri="{63B3BB69-23CF-44E3-9099-C40C66FF867C}">
                  <a14:compatExt spid="_x0000_s3368"/>
                </a:ext>
              </a:extLst>
            </xdr:cNvPr>
            <xdr:cNvSpPr>
              <a:spLocks noRot="1" noChangeShapeType="1"/>
            </xdr:cNvSpPr>
          </xdr:nvSpPr>
          <xdr:spPr>
            <a:xfrm>
              <a:off x="1695450" y="3412807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152</xdr:row>
          <xdr:rowOff>31115</xdr:rowOff>
        </xdr:from>
        <xdr:to xmlns:xdr="http://schemas.openxmlformats.org/drawingml/2006/spreadsheetDrawing">
          <xdr:col>12</xdr:col>
          <xdr:colOff>85090</xdr:colOff>
          <xdr:row>152</xdr:row>
          <xdr:rowOff>250190</xdr:rowOff>
        </xdr:to>
        <xdr:sp textlink="">
          <xdr:nvSpPr>
            <xdr:cNvPr id="3379" name="チェック 307" hidden="1">
              <a:extLst>
                <a:ext uri="{63B3BB69-23CF-44E3-9099-C40C66FF867C}">
                  <a14:compatExt spid="_x0000_s3379"/>
                </a:ext>
              </a:extLst>
            </xdr:cNvPr>
            <xdr:cNvSpPr>
              <a:spLocks noRot="1" noChangeShapeType="1"/>
            </xdr:cNvSpPr>
          </xdr:nvSpPr>
          <xdr:spPr>
            <a:xfrm>
              <a:off x="1694815" y="29272865"/>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152</xdr:row>
          <xdr:rowOff>10795</xdr:rowOff>
        </xdr:from>
        <xdr:to xmlns:xdr="http://schemas.openxmlformats.org/drawingml/2006/spreadsheetDrawing">
          <xdr:col>14</xdr:col>
          <xdr:colOff>102235</xdr:colOff>
          <xdr:row>152</xdr:row>
          <xdr:rowOff>248920</xdr:rowOff>
        </xdr:to>
        <xdr:sp textlink="">
          <xdr:nvSpPr>
            <xdr:cNvPr id="3380" name="チェック 308" hidden="1">
              <a:extLst>
                <a:ext uri="{63B3BB69-23CF-44E3-9099-C40C66FF867C}">
                  <a14:compatExt spid="_x0000_s3380"/>
                </a:ext>
              </a:extLst>
            </xdr:cNvPr>
            <xdr:cNvSpPr>
              <a:spLocks noRot="1" noChangeShapeType="1"/>
            </xdr:cNvSpPr>
          </xdr:nvSpPr>
          <xdr:spPr>
            <a:xfrm>
              <a:off x="2312035" y="29252545"/>
              <a:ext cx="4572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170815</xdr:colOff>
          <xdr:row>173</xdr:row>
          <xdr:rowOff>31115</xdr:rowOff>
        </xdr:from>
        <xdr:to xmlns:xdr="http://schemas.openxmlformats.org/drawingml/2006/spreadsheetDrawing">
          <xdr:col>12</xdr:col>
          <xdr:colOff>85090</xdr:colOff>
          <xdr:row>173</xdr:row>
          <xdr:rowOff>250190</xdr:rowOff>
        </xdr:to>
        <xdr:sp textlink="">
          <xdr:nvSpPr>
            <xdr:cNvPr id="3381" name="チェック 309" hidden="1">
              <a:extLst>
                <a:ext uri="{63B3BB69-23CF-44E3-9099-C40C66FF867C}">
                  <a14:compatExt spid="_x0000_s3381"/>
                </a:ext>
              </a:extLst>
            </xdr:cNvPr>
            <xdr:cNvSpPr>
              <a:spLocks noRot="1" noChangeShapeType="1"/>
            </xdr:cNvSpPr>
          </xdr:nvSpPr>
          <xdr:spPr>
            <a:xfrm>
              <a:off x="1694815" y="33349565"/>
              <a:ext cx="6762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26035</xdr:colOff>
          <xdr:row>173</xdr:row>
          <xdr:rowOff>10795</xdr:rowOff>
        </xdr:from>
        <xdr:to xmlns:xdr="http://schemas.openxmlformats.org/drawingml/2006/spreadsheetDrawing">
          <xdr:col>14</xdr:col>
          <xdr:colOff>102235</xdr:colOff>
          <xdr:row>173</xdr:row>
          <xdr:rowOff>248920</xdr:rowOff>
        </xdr:to>
        <xdr:sp textlink="">
          <xdr:nvSpPr>
            <xdr:cNvPr id="3382" name="チェック 310" hidden="1">
              <a:extLst>
                <a:ext uri="{63B3BB69-23CF-44E3-9099-C40C66FF867C}">
                  <a14:compatExt spid="_x0000_s3382"/>
                </a:ext>
              </a:extLst>
            </xdr:cNvPr>
            <xdr:cNvSpPr>
              <a:spLocks noRot="1" noChangeShapeType="1"/>
            </xdr:cNvSpPr>
          </xdr:nvSpPr>
          <xdr:spPr>
            <a:xfrm>
              <a:off x="2312035" y="33329245"/>
              <a:ext cx="457200" cy="23812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trlProp" Target="../ctrlProps/ctrlProp34.xml" /><Relationship Id="rId37" Type="http://schemas.openxmlformats.org/officeDocument/2006/relationships/ctrlProp" Target="../ctrlProps/ctrlProp35.xml" /><Relationship Id="rId38" Type="http://schemas.openxmlformats.org/officeDocument/2006/relationships/ctrlProp" Target="../ctrlProps/ctrlProp36.xml" /><Relationship Id="rId39" Type="http://schemas.openxmlformats.org/officeDocument/2006/relationships/ctrlProp" Target="../ctrlProps/ctrlProp37.xml" /><Relationship Id="rId40" Type="http://schemas.openxmlformats.org/officeDocument/2006/relationships/ctrlProp" Target="../ctrlProps/ctrlProp38.xml" /><Relationship Id="rId41" Type="http://schemas.openxmlformats.org/officeDocument/2006/relationships/ctrlProp" Target="../ctrlProps/ctrlProp39.xml" /><Relationship Id="rId42" Type="http://schemas.openxmlformats.org/officeDocument/2006/relationships/ctrlProp" Target="../ctrlProps/ctrlProp40.xml" /><Relationship Id="rId43" Type="http://schemas.openxmlformats.org/officeDocument/2006/relationships/ctrlProp" Target="../ctrlProps/ctrlProp41.xml" /><Relationship Id="rId44" Type="http://schemas.openxmlformats.org/officeDocument/2006/relationships/ctrlProp" Target="../ctrlProps/ctrlProp42.xml" /><Relationship Id="rId45" Type="http://schemas.openxmlformats.org/officeDocument/2006/relationships/ctrlProp" Target="../ctrlProps/ctrlProp43.xml" /><Relationship Id="rId46" Type="http://schemas.openxmlformats.org/officeDocument/2006/relationships/ctrlProp" Target="../ctrlProps/ctrlProp44.xml" /><Relationship Id="rId47" Type="http://schemas.openxmlformats.org/officeDocument/2006/relationships/ctrlProp" Target="../ctrlProps/ctrlProp45.xml" /><Relationship Id="rId48" Type="http://schemas.openxmlformats.org/officeDocument/2006/relationships/ctrlProp" Target="../ctrlProps/ctrlProp46.xml" /><Relationship Id="rId49" Type="http://schemas.openxmlformats.org/officeDocument/2006/relationships/ctrlProp" Target="../ctrlProps/ctrlProp47.xml" /><Relationship Id="rId50" Type="http://schemas.openxmlformats.org/officeDocument/2006/relationships/ctrlProp" Target="../ctrlProps/ctrlProp48.xml" /><Relationship Id="rId51" Type="http://schemas.openxmlformats.org/officeDocument/2006/relationships/ctrlProp" Target="../ctrlProps/ctrlProp49.xml" /><Relationship Id="rId52" Type="http://schemas.openxmlformats.org/officeDocument/2006/relationships/ctrlProp" Target="../ctrlProps/ctrlProp50.xml" /><Relationship Id="rId5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1.xml" /><Relationship Id="rId5" Type="http://schemas.openxmlformats.org/officeDocument/2006/relationships/ctrlProp" Target="../ctrlProps/ctrlProp52.xml" /><Relationship Id="rId6" Type="http://schemas.openxmlformats.org/officeDocument/2006/relationships/ctrlProp" Target="../ctrlProps/ctrlProp53.xml" /><Relationship Id="rId7" Type="http://schemas.openxmlformats.org/officeDocument/2006/relationships/ctrlProp" Target="../ctrlProps/ctrlProp54.xml" /><Relationship Id="rId8" Type="http://schemas.openxmlformats.org/officeDocument/2006/relationships/ctrlProp" Target="../ctrlProps/ctrlProp55.xml" /><Relationship Id="rId9" Type="http://schemas.openxmlformats.org/officeDocument/2006/relationships/ctrlProp" Target="../ctrlProps/ctrlProp56.xml" /><Relationship Id="rId10" Type="http://schemas.openxmlformats.org/officeDocument/2006/relationships/ctrlProp" Target="../ctrlProps/ctrlProp57.xml" /><Relationship Id="rId11" Type="http://schemas.openxmlformats.org/officeDocument/2006/relationships/ctrlProp" Target="../ctrlProps/ctrlProp58.xml" /><Relationship Id="rId12" Type="http://schemas.openxmlformats.org/officeDocument/2006/relationships/ctrlProp" Target="../ctrlProps/ctrlProp59.xml" /><Relationship Id="rId13" Type="http://schemas.openxmlformats.org/officeDocument/2006/relationships/ctrlProp" Target="../ctrlProps/ctrlProp60.xml" /><Relationship Id="rId14" Type="http://schemas.openxmlformats.org/officeDocument/2006/relationships/ctrlProp" Target="../ctrlProps/ctrlProp61.xml" /><Relationship Id="rId15" Type="http://schemas.openxmlformats.org/officeDocument/2006/relationships/ctrlProp" Target="../ctrlProps/ctrlProp62.xml" /><Relationship Id="rId16" Type="http://schemas.openxmlformats.org/officeDocument/2006/relationships/ctrlProp" Target="../ctrlProps/ctrlProp63.xml" /><Relationship Id="rId17" Type="http://schemas.openxmlformats.org/officeDocument/2006/relationships/ctrlProp" Target="../ctrlProps/ctrlProp64.xml" /><Relationship Id="rId18" Type="http://schemas.openxmlformats.org/officeDocument/2006/relationships/ctrlProp" Target="../ctrlProps/ctrlProp65.xml" /><Relationship Id="rId19" Type="http://schemas.openxmlformats.org/officeDocument/2006/relationships/ctrlProp" Target="../ctrlProps/ctrlProp66.xml" /><Relationship Id="rId20" Type="http://schemas.openxmlformats.org/officeDocument/2006/relationships/ctrlProp" Target="../ctrlProps/ctrlProp67.xml" /><Relationship Id="rId21" Type="http://schemas.openxmlformats.org/officeDocument/2006/relationships/ctrlProp" Target="../ctrlProps/ctrlProp68.xml" /><Relationship Id="rId22" Type="http://schemas.openxmlformats.org/officeDocument/2006/relationships/ctrlProp" Target="../ctrlProps/ctrlProp69.xml" /><Relationship Id="rId23" Type="http://schemas.openxmlformats.org/officeDocument/2006/relationships/ctrlProp" Target="../ctrlProps/ctrlProp70.xml" /><Relationship Id="rId24" Type="http://schemas.openxmlformats.org/officeDocument/2006/relationships/ctrlProp" Target="../ctrlProps/ctrlProp71.xml" /><Relationship Id="rId25" Type="http://schemas.openxmlformats.org/officeDocument/2006/relationships/ctrlProp" Target="../ctrlProps/ctrlProp72.xml" /><Relationship Id="rId26" Type="http://schemas.openxmlformats.org/officeDocument/2006/relationships/ctrlProp" Target="../ctrlProps/ctrlProp73.xml" /><Relationship Id="rId27" Type="http://schemas.openxmlformats.org/officeDocument/2006/relationships/ctrlProp" Target="../ctrlProps/ctrlProp74.xml" /><Relationship Id="rId28" Type="http://schemas.openxmlformats.org/officeDocument/2006/relationships/ctrlProp" Target="../ctrlProps/ctrlProp75.xml" /><Relationship Id="rId29" Type="http://schemas.openxmlformats.org/officeDocument/2006/relationships/ctrlProp" Target="../ctrlProps/ctrlProp76.xml" /><Relationship Id="rId30" Type="http://schemas.openxmlformats.org/officeDocument/2006/relationships/ctrlProp" Target="../ctrlProps/ctrlProp77.xml" /><Relationship Id="rId31" Type="http://schemas.openxmlformats.org/officeDocument/2006/relationships/ctrlProp" Target="../ctrlProps/ctrlProp78.xml" /><Relationship Id="rId32" Type="http://schemas.openxmlformats.org/officeDocument/2006/relationships/ctrlProp" Target="../ctrlProps/ctrlProp79.xml" /><Relationship Id="rId33" Type="http://schemas.openxmlformats.org/officeDocument/2006/relationships/ctrlProp" Target="../ctrlProps/ctrlProp80.xml" /><Relationship Id="rId34" Type="http://schemas.openxmlformats.org/officeDocument/2006/relationships/ctrlProp" Target="../ctrlProps/ctrlProp81.xml" /><Relationship Id="rId35" Type="http://schemas.openxmlformats.org/officeDocument/2006/relationships/ctrlProp" Target="../ctrlProps/ctrlProp82.xml" /><Relationship Id="rId36" Type="http://schemas.openxmlformats.org/officeDocument/2006/relationships/ctrlProp" Target="../ctrlProps/ctrlProp83.xml" /><Relationship Id="rId37" Type="http://schemas.openxmlformats.org/officeDocument/2006/relationships/ctrlProp" Target="../ctrlProps/ctrlProp84.xml" /><Relationship Id="rId38" Type="http://schemas.openxmlformats.org/officeDocument/2006/relationships/ctrlProp" Target="../ctrlProps/ctrlProp85.xml" /><Relationship Id="rId39" Type="http://schemas.openxmlformats.org/officeDocument/2006/relationships/ctrlProp" Target="../ctrlProps/ctrlProp86.xml" /><Relationship Id="rId40" Type="http://schemas.openxmlformats.org/officeDocument/2006/relationships/ctrlProp" Target="../ctrlProps/ctrlProp87.xml" /><Relationship Id="rId41" Type="http://schemas.openxmlformats.org/officeDocument/2006/relationships/ctrlProp" Target="../ctrlProps/ctrlProp88.xml" /><Relationship Id="rId42" Type="http://schemas.openxmlformats.org/officeDocument/2006/relationships/ctrlProp" Target="../ctrlProps/ctrlProp89.xml" /><Relationship Id="rId43" Type="http://schemas.openxmlformats.org/officeDocument/2006/relationships/ctrlProp" Target="../ctrlProps/ctrlProp90.xml" /><Relationship Id="rId44" Type="http://schemas.openxmlformats.org/officeDocument/2006/relationships/ctrlProp" Target="../ctrlProps/ctrlProp91.xml" /><Relationship Id="rId45" Type="http://schemas.openxmlformats.org/officeDocument/2006/relationships/ctrlProp" Target="../ctrlProps/ctrlProp92.xml" /><Relationship Id="rId46" Type="http://schemas.openxmlformats.org/officeDocument/2006/relationships/ctrlProp" Target="../ctrlProps/ctrlProp93.xml" /><Relationship Id="rId47" Type="http://schemas.openxmlformats.org/officeDocument/2006/relationships/ctrlProp" Target="../ctrlProps/ctrlProp94.xml" /><Relationship Id="rId48" Type="http://schemas.openxmlformats.org/officeDocument/2006/relationships/ctrlProp" Target="../ctrlProps/ctrlProp95.xml" /><Relationship Id="rId49" Type="http://schemas.openxmlformats.org/officeDocument/2006/relationships/ctrlProp" Target="../ctrlProps/ctrlProp96.xml" /><Relationship Id="rId50" Type="http://schemas.openxmlformats.org/officeDocument/2006/relationships/ctrlProp" Target="../ctrlProps/ctrlProp97.xml" /><Relationship Id="rId51" Type="http://schemas.openxmlformats.org/officeDocument/2006/relationships/ctrlProp" Target="../ctrlProps/ctrlProp98.xml" /><Relationship Id="rId52" Type="http://schemas.openxmlformats.org/officeDocument/2006/relationships/ctrlProp" Target="../ctrlProps/ctrlProp99.xml" /><Relationship Id="rId53" Type="http://schemas.openxmlformats.org/officeDocument/2006/relationships/ctrlProp" Target="../ctrlProps/ctrlProp100.xml" /><Relationship Id="rId54" Type="http://schemas.openxmlformats.org/officeDocument/2006/relationships/ctrlProp" Target="../ctrlProps/ctrlProp101.xml" /><Relationship Id="rId55" Type="http://schemas.openxmlformats.org/officeDocument/2006/relationships/ctrlProp" Target="../ctrlProps/ctrlProp102.xml" /><Relationship Id="rId56" Type="http://schemas.openxmlformats.org/officeDocument/2006/relationships/ctrlProp" Target="../ctrlProps/ctrlProp103.xml" /><Relationship Id="rId57" Type="http://schemas.openxmlformats.org/officeDocument/2006/relationships/ctrlProp" Target="../ctrlProps/ctrlProp104.xml" /><Relationship Id="rId58" Type="http://schemas.openxmlformats.org/officeDocument/2006/relationships/ctrlProp" Target="../ctrlProps/ctrlProp105.xml" /><Relationship Id="rId59" Type="http://schemas.openxmlformats.org/officeDocument/2006/relationships/ctrlProp" Target="../ctrlProps/ctrlProp106.xml" /><Relationship Id="rId60" Type="http://schemas.openxmlformats.org/officeDocument/2006/relationships/ctrlProp" Target="../ctrlProps/ctrlProp107.xml" /><Relationship Id="rId61" Type="http://schemas.openxmlformats.org/officeDocument/2006/relationships/ctrlProp" Target="../ctrlProps/ctrlProp108.xml" /><Relationship Id="rId62" Type="http://schemas.openxmlformats.org/officeDocument/2006/relationships/ctrlProp" Target="../ctrlProps/ctrlProp109.xml" /><Relationship Id="rId63" Type="http://schemas.openxmlformats.org/officeDocument/2006/relationships/ctrlProp" Target="../ctrlProps/ctrlProp110.xml" /><Relationship Id="rId64" Type="http://schemas.openxmlformats.org/officeDocument/2006/relationships/ctrlProp" Target="../ctrlProps/ctrlProp111.xml" /><Relationship Id="rId65" Type="http://schemas.openxmlformats.org/officeDocument/2006/relationships/ctrlProp" Target="../ctrlProps/ctrlProp112.xml" /><Relationship Id="rId66" Type="http://schemas.openxmlformats.org/officeDocument/2006/relationships/ctrlProp" Target="../ctrlProps/ctrlProp113.xml" /><Relationship Id="rId67" Type="http://schemas.openxmlformats.org/officeDocument/2006/relationships/ctrlProp" Target="../ctrlProps/ctrlProp114.xml" /><Relationship Id="rId68" Type="http://schemas.openxmlformats.org/officeDocument/2006/relationships/ctrlProp" Target="../ctrlProps/ctrlProp115.xml" /><Relationship Id="rId69" Type="http://schemas.openxmlformats.org/officeDocument/2006/relationships/ctrlProp" Target="../ctrlProps/ctrlProp116.xml" /><Relationship Id="rId70" Type="http://schemas.openxmlformats.org/officeDocument/2006/relationships/ctrlProp" Target="../ctrlProps/ctrlProp117.xml" /><Relationship Id="rId71" Type="http://schemas.openxmlformats.org/officeDocument/2006/relationships/ctrlProp" Target="../ctrlProps/ctrlProp118.xml" /><Relationship Id="rId72" Type="http://schemas.openxmlformats.org/officeDocument/2006/relationships/ctrlProp" Target="../ctrlProps/ctrlProp119.xml" /><Relationship Id="rId73" Type="http://schemas.openxmlformats.org/officeDocument/2006/relationships/ctrlProp" Target="../ctrlProps/ctrlProp120.xml" /><Relationship Id="rId74" Type="http://schemas.openxmlformats.org/officeDocument/2006/relationships/ctrlProp" Target="../ctrlProps/ctrlProp121.xml" /><Relationship Id="rId75" Type="http://schemas.openxmlformats.org/officeDocument/2006/relationships/ctrlProp" Target="../ctrlProps/ctrlProp122.xml" /><Relationship Id="rId76" Type="http://schemas.openxmlformats.org/officeDocument/2006/relationships/ctrlProp" Target="../ctrlProps/ctrlProp123.xml" /><Relationship Id="rId77" Type="http://schemas.openxmlformats.org/officeDocument/2006/relationships/ctrlProp" Target="../ctrlProps/ctrlProp124.xml" /><Relationship Id="rId78" Type="http://schemas.openxmlformats.org/officeDocument/2006/relationships/ctrlProp" Target="../ctrlProps/ctrlProp125.xml" /><Relationship Id="rId79" Type="http://schemas.openxmlformats.org/officeDocument/2006/relationships/ctrlProp" Target="../ctrlProps/ctrlProp126.xml" /><Relationship Id="rId80" Type="http://schemas.openxmlformats.org/officeDocument/2006/relationships/ctrlProp" Target="../ctrlProps/ctrlProp127.xml" /><Relationship Id="rId81" Type="http://schemas.openxmlformats.org/officeDocument/2006/relationships/ctrlProp" Target="../ctrlProps/ctrlProp128.xml" /><Relationship Id="rId82" Type="http://schemas.openxmlformats.org/officeDocument/2006/relationships/ctrlProp" Target="../ctrlProps/ctrlProp129.xml" /><Relationship Id="rId83" Type="http://schemas.openxmlformats.org/officeDocument/2006/relationships/ctrlProp" Target="../ctrlProps/ctrlProp13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1"/>
  </sheetPr>
  <dimension ref="A2:K87"/>
  <sheetViews>
    <sheetView tabSelected="1" view="pageBreakPreview" zoomScale="85" zoomScaleSheetLayoutView="85" workbookViewId="0"/>
  </sheetViews>
  <sheetFormatPr defaultRowHeight="13.5"/>
  <cols>
    <col min="1" max="1" width="2.5" style="1" customWidth="1"/>
    <col min="2" max="9" width="9" style="1" customWidth="1"/>
    <col min="10" max="10" width="9.75" style="1" customWidth="1"/>
    <col min="11" max="11" width="2.5" style="1" customWidth="1"/>
    <col min="12" max="12" width="2.625" style="1" customWidth="1"/>
    <col min="13" max="16384" width="9" style="1" customWidth="1"/>
  </cols>
  <sheetData>
    <row r="2" spans="2:11">
      <c r="B2" s="1" t="s">
        <v>178</v>
      </c>
      <c r="H2" s="31"/>
      <c r="J2" s="31"/>
      <c r="K2" s="44" t="b">
        <v>0</v>
      </c>
    </row>
    <row r="3" spans="2:11">
      <c r="B3" s="1" t="s">
        <v>231</v>
      </c>
      <c r="H3" s="31"/>
      <c r="J3" s="31"/>
      <c r="K3" s="44"/>
    </row>
    <row r="4" spans="2:11">
      <c r="B4" s="1" t="s">
        <v>126</v>
      </c>
      <c r="H4" s="31"/>
      <c r="J4" s="31"/>
      <c r="K4" s="44"/>
    </row>
    <row r="6" spans="2:11" ht="16.5">
      <c r="B6" s="3" t="s">
        <v>234</v>
      </c>
      <c r="C6" s="3"/>
      <c r="D6" s="3"/>
      <c r="E6" s="3"/>
      <c r="F6" s="3"/>
      <c r="G6" s="3"/>
      <c r="H6" s="3"/>
      <c r="I6" s="3"/>
      <c r="J6" s="3"/>
    </row>
    <row r="7" spans="2:11" ht="13.5" customHeight="1">
      <c r="B7" s="4"/>
    </row>
    <row r="8" spans="2:11">
      <c r="B8" s="5" t="s">
        <v>202</v>
      </c>
      <c r="C8" s="20"/>
      <c r="D8" s="20"/>
      <c r="E8" s="20"/>
      <c r="F8" s="20"/>
      <c r="G8" s="20"/>
      <c r="H8" s="20"/>
      <c r="I8" s="20"/>
      <c r="J8" s="32"/>
    </row>
    <row r="9" spans="2:11">
      <c r="B9" s="6" t="s">
        <v>235</v>
      </c>
      <c r="C9" s="21"/>
      <c r="D9" s="21"/>
      <c r="E9" s="21"/>
      <c r="F9" s="21"/>
      <c r="G9" s="21"/>
      <c r="H9" s="21"/>
      <c r="I9" s="21"/>
      <c r="J9" s="33"/>
    </row>
    <row r="10" spans="2:11">
      <c r="B10" s="6"/>
      <c r="C10" s="21"/>
      <c r="D10" s="21"/>
      <c r="E10" s="21"/>
      <c r="F10" s="21"/>
      <c r="G10" s="21"/>
      <c r="H10" s="21"/>
      <c r="I10" s="21"/>
      <c r="J10" s="33"/>
    </row>
    <row r="11" spans="2:11">
      <c r="B11" s="6"/>
      <c r="C11" s="21"/>
      <c r="D11" s="21"/>
      <c r="E11" s="21"/>
      <c r="F11" s="21"/>
      <c r="G11" s="21"/>
      <c r="H11" s="21"/>
      <c r="I11" s="21"/>
      <c r="J11" s="33"/>
    </row>
    <row r="12" spans="2:11">
      <c r="B12" s="7" t="s">
        <v>204</v>
      </c>
      <c r="C12" s="22"/>
      <c r="D12" s="22"/>
      <c r="E12" s="22"/>
      <c r="F12" s="22"/>
      <c r="G12" s="22"/>
      <c r="H12" s="22"/>
      <c r="I12" s="22"/>
      <c r="J12" s="34"/>
    </row>
    <row r="13" spans="2:11">
      <c r="B13" s="7" t="s">
        <v>205</v>
      </c>
      <c r="C13" s="22"/>
      <c r="D13" s="22"/>
      <c r="E13" s="22"/>
      <c r="F13" s="22"/>
      <c r="G13" s="22"/>
      <c r="H13" s="22"/>
      <c r="I13" s="22"/>
      <c r="J13" s="34"/>
    </row>
    <row r="14" spans="2:11">
      <c r="B14" s="7" t="s">
        <v>16</v>
      </c>
      <c r="C14" s="22"/>
      <c r="D14" s="22"/>
      <c r="E14" s="22"/>
      <c r="F14" s="22"/>
      <c r="G14" s="22"/>
      <c r="H14" s="22"/>
      <c r="I14" s="22"/>
      <c r="J14" s="34"/>
    </row>
    <row r="15" spans="2:11">
      <c r="B15" s="8" t="s">
        <v>230</v>
      </c>
      <c r="J15" s="35"/>
    </row>
    <row r="16" spans="2:11">
      <c r="B16" s="9" t="s">
        <v>217</v>
      </c>
      <c r="C16" s="23"/>
      <c r="D16" s="23"/>
      <c r="E16" s="23"/>
      <c r="F16" s="23"/>
      <c r="G16" s="23"/>
      <c r="H16" s="23"/>
      <c r="I16" s="23"/>
      <c r="J16" s="36"/>
    </row>
    <row r="18" spans="2:10" ht="16.5">
      <c r="B18" s="3" t="s">
        <v>222</v>
      </c>
      <c r="C18" s="3"/>
      <c r="D18" s="3"/>
      <c r="E18" s="3"/>
      <c r="F18" s="3"/>
      <c r="G18" s="3"/>
      <c r="H18" s="3"/>
      <c r="I18" s="3"/>
      <c r="J18" s="3"/>
    </row>
    <row r="20" spans="2:10">
      <c r="B20" s="10" t="s">
        <v>223</v>
      </c>
      <c r="C20" s="24"/>
      <c r="D20" s="24"/>
      <c r="E20" s="24"/>
      <c r="F20" s="24"/>
      <c r="G20" s="24"/>
      <c r="H20" s="24"/>
      <c r="I20" s="24"/>
      <c r="J20" s="37"/>
    </row>
    <row r="21" spans="2:10">
      <c r="B21" s="11" t="s">
        <v>236</v>
      </c>
      <c r="J21" s="35"/>
    </row>
    <row r="22" spans="2:10">
      <c r="B22" s="11" t="s">
        <v>229</v>
      </c>
      <c r="J22" s="35"/>
    </row>
    <row r="23" spans="2:10">
      <c r="B23" s="12" t="s">
        <v>237</v>
      </c>
      <c r="C23" s="25"/>
      <c r="D23" s="25"/>
      <c r="E23" s="25"/>
      <c r="F23" s="25"/>
      <c r="G23" s="25"/>
      <c r="H23" s="25"/>
      <c r="I23" s="25"/>
      <c r="J23" s="38"/>
    </row>
    <row r="24" spans="2:10">
      <c r="B24" s="13"/>
      <c r="C24" s="26"/>
      <c r="D24" s="26"/>
      <c r="E24" s="26"/>
      <c r="F24" s="26"/>
      <c r="G24" s="26"/>
      <c r="H24" s="26"/>
      <c r="I24" s="26"/>
      <c r="J24" s="39"/>
    </row>
    <row r="26" spans="2:10" ht="16.5">
      <c r="B26" s="3" t="s">
        <v>174</v>
      </c>
      <c r="C26" s="3"/>
      <c r="D26" s="3"/>
      <c r="E26" s="3"/>
      <c r="F26" s="3"/>
      <c r="G26" s="3"/>
      <c r="H26" s="3"/>
      <c r="I26" s="3"/>
      <c r="J26" s="3"/>
    </row>
    <row r="28" spans="2:10">
      <c r="B28" s="10" t="s">
        <v>218</v>
      </c>
      <c r="C28" s="24"/>
      <c r="D28" s="24"/>
      <c r="E28" s="24"/>
      <c r="F28" s="24"/>
      <c r="G28" s="24"/>
      <c r="H28" s="24"/>
      <c r="I28" s="24"/>
      <c r="J28" s="37"/>
    </row>
    <row r="29" spans="2:10">
      <c r="B29" s="6" t="s">
        <v>232</v>
      </c>
      <c r="C29" s="21"/>
      <c r="D29" s="21"/>
      <c r="E29" s="21"/>
      <c r="F29" s="21"/>
      <c r="G29" s="21"/>
      <c r="H29" s="21"/>
      <c r="I29" s="21"/>
      <c r="J29" s="33"/>
    </row>
    <row r="30" spans="2:10">
      <c r="B30" s="6"/>
      <c r="C30" s="21"/>
      <c r="D30" s="21"/>
      <c r="E30" s="21"/>
      <c r="F30" s="21"/>
      <c r="G30" s="21"/>
      <c r="H30" s="21"/>
      <c r="I30" s="21"/>
      <c r="J30" s="33"/>
    </row>
    <row r="31" spans="2:10">
      <c r="B31" s="14"/>
      <c r="C31" s="27"/>
      <c r="D31" s="27"/>
      <c r="E31" s="27"/>
      <c r="F31" s="27"/>
      <c r="G31" s="27"/>
      <c r="H31" s="27"/>
      <c r="I31" s="27"/>
      <c r="J31" s="40"/>
    </row>
    <row r="34" spans="2:10" ht="16.5">
      <c r="B34" s="3" t="s">
        <v>175</v>
      </c>
      <c r="C34" s="3"/>
      <c r="D34" s="3"/>
      <c r="E34" s="3"/>
      <c r="F34" s="3"/>
      <c r="G34" s="3"/>
      <c r="H34" s="3"/>
      <c r="I34" s="3"/>
      <c r="J34" s="3"/>
    </row>
    <row r="36" spans="2:10">
      <c r="B36" s="15" t="s">
        <v>189</v>
      </c>
      <c r="C36" s="28"/>
      <c r="D36" s="28"/>
      <c r="E36" s="28"/>
      <c r="F36" s="28"/>
      <c r="G36" s="28"/>
      <c r="H36" s="28"/>
      <c r="I36" s="28"/>
      <c r="J36" s="41"/>
    </row>
    <row r="37" spans="2:10">
      <c r="B37" s="6"/>
      <c r="C37" s="21"/>
      <c r="D37" s="21"/>
      <c r="E37" s="21"/>
      <c r="F37" s="21"/>
      <c r="G37" s="21"/>
      <c r="H37" s="21"/>
      <c r="I37" s="21"/>
      <c r="J37" s="33"/>
    </row>
    <row r="38" spans="2:10">
      <c r="B38" s="6"/>
      <c r="C38" s="21"/>
      <c r="D38" s="21"/>
      <c r="E38" s="21"/>
      <c r="F38" s="21"/>
      <c r="G38" s="21"/>
      <c r="H38" s="21"/>
      <c r="I38" s="21"/>
      <c r="J38" s="33"/>
    </row>
    <row r="39" spans="2:10">
      <c r="B39" s="6"/>
      <c r="C39" s="21"/>
      <c r="D39" s="21"/>
      <c r="E39" s="21"/>
      <c r="F39" s="21"/>
      <c r="G39" s="21"/>
      <c r="H39" s="21"/>
      <c r="I39" s="21"/>
      <c r="J39" s="33"/>
    </row>
    <row r="40" spans="2:10">
      <c r="B40" s="6"/>
      <c r="C40" s="21"/>
      <c r="D40" s="21"/>
      <c r="E40" s="21"/>
      <c r="F40" s="21"/>
      <c r="G40" s="21"/>
      <c r="H40" s="21"/>
      <c r="I40" s="21"/>
      <c r="J40" s="33"/>
    </row>
    <row r="41" spans="2:10">
      <c r="B41" s="6"/>
      <c r="C41" s="21"/>
      <c r="D41" s="21"/>
      <c r="E41" s="21"/>
      <c r="F41" s="21"/>
      <c r="G41" s="21"/>
      <c r="H41" s="21"/>
      <c r="I41" s="21"/>
      <c r="J41" s="33"/>
    </row>
    <row r="42" spans="2:10">
      <c r="B42" s="6"/>
      <c r="C42" s="21"/>
      <c r="D42" s="21"/>
      <c r="E42" s="21"/>
      <c r="F42" s="21"/>
      <c r="G42" s="21"/>
      <c r="H42" s="21"/>
      <c r="I42" s="21"/>
      <c r="J42" s="33"/>
    </row>
    <row r="43" spans="2:10">
      <c r="B43" s="6"/>
      <c r="C43" s="21"/>
      <c r="D43" s="21"/>
      <c r="E43" s="21"/>
      <c r="F43" s="21"/>
      <c r="G43" s="21"/>
      <c r="H43" s="21"/>
      <c r="I43" s="21"/>
      <c r="J43" s="33"/>
    </row>
    <row r="44" spans="2:10">
      <c r="B44" s="8" t="s">
        <v>194</v>
      </c>
      <c r="J44" s="35"/>
    </row>
    <row r="45" spans="2:10">
      <c r="B45" s="8" t="s">
        <v>196</v>
      </c>
      <c r="J45" s="35"/>
    </row>
    <row r="46" spans="2:10">
      <c r="B46" s="12" t="s">
        <v>197</v>
      </c>
      <c r="C46" s="25"/>
      <c r="D46" s="25"/>
      <c r="E46" s="25"/>
      <c r="F46" s="25"/>
      <c r="G46" s="25"/>
      <c r="H46" s="25"/>
      <c r="I46" s="25"/>
      <c r="J46" s="38"/>
    </row>
    <row r="47" spans="2:10">
      <c r="B47" s="8" t="s">
        <v>19</v>
      </c>
      <c r="J47" s="35"/>
    </row>
    <row r="48" spans="2:10">
      <c r="B48" s="8" t="s">
        <v>20</v>
      </c>
      <c r="J48" s="35"/>
    </row>
    <row r="49" spans="2:10">
      <c r="B49" s="8" t="s">
        <v>18</v>
      </c>
      <c r="J49" s="35"/>
    </row>
    <row r="50" spans="2:10">
      <c r="B50" s="8" t="s">
        <v>12</v>
      </c>
      <c r="J50" s="35"/>
    </row>
    <row r="51" spans="2:10">
      <c r="B51" s="8" t="s">
        <v>22</v>
      </c>
      <c r="J51" s="35"/>
    </row>
    <row r="52" spans="2:10">
      <c r="B52" s="8" t="s">
        <v>5</v>
      </c>
      <c r="J52" s="35"/>
    </row>
    <row r="53" spans="2:10">
      <c r="B53" s="8" t="s">
        <v>1</v>
      </c>
      <c r="J53" s="35"/>
    </row>
    <row r="54" spans="2:10">
      <c r="B54" s="8" t="s">
        <v>23</v>
      </c>
      <c r="J54" s="35"/>
    </row>
    <row r="55" spans="2:10">
      <c r="B55" s="8" t="s">
        <v>25</v>
      </c>
      <c r="J55" s="35"/>
    </row>
    <row r="56" spans="2:10">
      <c r="B56" s="8" t="s">
        <v>9</v>
      </c>
      <c r="J56" s="35"/>
    </row>
    <row r="57" spans="2:10">
      <c r="B57" s="8" t="s">
        <v>198</v>
      </c>
      <c r="J57" s="35"/>
    </row>
    <row r="58" spans="2:10">
      <c r="B58" s="8" t="s">
        <v>61</v>
      </c>
      <c r="J58" s="35"/>
    </row>
    <row r="59" spans="2:10">
      <c r="B59" s="8" t="s">
        <v>24</v>
      </c>
      <c r="J59" s="35"/>
    </row>
    <row r="60" spans="2:10">
      <c r="B60" s="8" t="s">
        <v>199</v>
      </c>
      <c r="J60" s="35"/>
    </row>
    <row r="61" spans="2:10">
      <c r="B61" s="8" t="s">
        <v>68</v>
      </c>
      <c r="J61" s="35"/>
    </row>
    <row r="62" spans="2:10">
      <c r="B62" s="8" t="s">
        <v>248</v>
      </c>
      <c r="J62" s="35"/>
    </row>
    <row r="63" spans="2:10">
      <c r="B63" s="8" t="s">
        <v>200</v>
      </c>
      <c r="J63" s="35"/>
    </row>
    <row r="64" spans="2:10">
      <c r="B64" s="16" t="s">
        <v>247</v>
      </c>
      <c r="C64" s="29"/>
      <c r="D64" s="29"/>
      <c r="E64" s="29"/>
      <c r="F64" s="29"/>
      <c r="G64" s="29"/>
      <c r="H64" s="29"/>
      <c r="I64" s="29"/>
      <c r="J64" s="42"/>
    </row>
    <row r="66" spans="1:11" ht="16.5">
      <c r="B66" s="3" t="s">
        <v>183</v>
      </c>
      <c r="C66" s="3"/>
      <c r="D66" s="3"/>
      <c r="E66" s="3"/>
      <c r="F66" s="3"/>
      <c r="G66" s="3"/>
      <c r="H66" s="3"/>
      <c r="I66" s="3"/>
      <c r="J66" s="3"/>
    </row>
    <row r="68" spans="1:11">
      <c r="A68" s="2"/>
      <c r="B68" s="17" t="s">
        <v>249</v>
      </c>
      <c r="C68" s="30"/>
      <c r="D68" s="30"/>
      <c r="E68" s="30"/>
      <c r="F68" s="30"/>
      <c r="G68" s="30"/>
      <c r="H68" s="30"/>
      <c r="I68" s="30"/>
      <c r="J68" s="43"/>
      <c r="K68" s="2"/>
    </row>
    <row r="69" spans="1:11">
      <c r="A69" s="2"/>
      <c r="B69" s="12"/>
      <c r="C69" s="25"/>
      <c r="D69" s="25"/>
      <c r="E69" s="25"/>
      <c r="F69" s="25"/>
      <c r="G69" s="25"/>
      <c r="H69" s="25"/>
      <c r="I69" s="25"/>
      <c r="J69" s="38"/>
      <c r="K69" s="2"/>
    </row>
    <row r="70" spans="1:11">
      <c r="A70" s="2"/>
      <c r="B70" s="12"/>
      <c r="C70" s="25"/>
      <c r="D70" s="25"/>
      <c r="E70" s="25"/>
      <c r="F70" s="25"/>
      <c r="G70" s="25"/>
      <c r="H70" s="25"/>
      <c r="I70" s="25"/>
      <c r="J70" s="38"/>
      <c r="K70" s="2"/>
    </row>
    <row r="71" spans="1:11">
      <c r="A71" s="2"/>
      <c r="B71" s="12"/>
      <c r="C71" s="25"/>
      <c r="D71" s="25"/>
      <c r="E71" s="25"/>
      <c r="F71" s="25"/>
      <c r="G71" s="25"/>
      <c r="H71" s="25"/>
      <c r="I71" s="25"/>
      <c r="J71" s="38"/>
      <c r="K71" s="2"/>
    </row>
    <row r="72" spans="1:11">
      <c r="A72" s="2"/>
      <c r="B72" s="12"/>
      <c r="C72" s="25"/>
      <c r="D72" s="25"/>
      <c r="E72" s="25"/>
      <c r="F72" s="25"/>
      <c r="G72" s="25"/>
      <c r="H72" s="25"/>
      <c r="I72" s="25"/>
      <c r="J72" s="38"/>
      <c r="K72" s="2"/>
    </row>
    <row r="73" spans="1:11">
      <c r="A73" s="2"/>
      <c r="B73" s="13"/>
      <c r="C73" s="26"/>
      <c r="D73" s="26"/>
      <c r="E73" s="26"/>
      <c r="F73" s="26"/>
      <c r="G73" s="26"/>
      <c r="H73" s="26"/>
      <c r="I73" s="26"/>
      <c r="J73" s="39"/>
      <c r="K73" s="2"/>
    </row>
    <row r="74" spans="1:11">
      <c r="A74" s="2"/>
      <c r="B74" s="18"/>
      <c r="C74" s="18"/>
      <c r="D74" s="18"/>
      <c r="E74" s="18"/>
      <c r="F74" s="18"/>
      <c r="G74" s="18"/>
      <c r="H74" s="18"/>
      <c r="I74" s="18"/>
      <c r="J74" s="18"/>
      <c r="K74" s="2"/>
    </row>
    <row r="75" spans="1:11" ht="16.5">
      <c r="B75" s="3" t="s">
        <v>176</v>
      </c>
      <c r="C75" s="3"/>
      <c r="D75" s="3"/>
      <c r="E75" s="3"/>
      <c r="F75" s="3"/>
      <c r="G75" s="3"/>
      <c r="H75" s="3"/>
      <c r="I75" s="3"/>
      <c r="J75" s="3"/>
    </row>
    <row r="77" spans="1:11">
      <c r="A77" s="2"/>
      <c r="B77" s="17" t="s">
        <v>28</v>
      </c>
      <c r="C77" s="30"/>
      <c r="D77" s="30"/>
      <c r="E77" s="30"/>
      <c r="F77" s="30"/>
      <c r="G77" s="30"/>
      <c r="H77" s="30"/>
      <c r="I77" s="30"/>
      <c r="J77" s="43"/>
      <c r="K77" s="2"/>
    </row>
    <row r="78" spans="1:11">
      <c r="A78" s="2"/>
      <c r="B78" s="12"/>
      <c r="C78" s="25"/>
      <c r="D78" s="25"/>
      <c r="E78" s="25"/>
      <c r="F78" s="25"/>
      <c r="G78" s="25"/>
      <c r="H78" s="25"/>
      <c r="I78" s="25"/>
      <c r="J78" s="38"/>
      <c r="K78" s="2"/>
    </row>
    <row r="79" spans="1:11">
      <c r="A79" s="2"/>
      <c r="B79" s="12"/>
      <c r="C79" s="25"/>
      <c r="D79" s="25"/>
      <c r="E79" s="25"/>
      <c r="F79" s="25"/>
      <c r="G79" s="25"/>
      <c r="H79" s="25"/>
      <c r="I79" s="25"/>
      <c r="J79" s="38"/>
      <c r="K79" s="2"/>
    </row>
    <row r="80" spans="1:11">
      <c r="A80" s="2"/>
      <c r="B80" s="12"/>
      <c r="C80" s="25"/>
      <c r="D80" s="25"/>
      <c r="E80" s="25"/>
      <c r="F80" s="25"/>
      <c r="G80" s="25"/>
      <c r="H80" s="25"/>
      <c r="I80" s="25"/>
      <c r="J80" s="38"/>
      <c r="K80" s="2"/>
    </row>
    <row r="81" spans="1:11">
      <c r="A81" s="2"/>
      <c r="B81" s="12"/>
      <c r="C81" s="25"/>
      <c r="D81" s="25"/>
      <c r="E81" s="25"/>
      <c r="F81" s="25"/>
      <c r="G81" s="25"/>
      <c r="H81" s="25"/>
      <c r="I81" s="25"/>
      <c r="J81" s="38"/>
      <c r="K81" s="2"/>
    </row>
    <row r="82" spans="1:11">
      <c r="A82" s="2"/>
      <c r="B82" s="12"/>
      <c r="C82" s="25"/>
      <c r="D82" s="25"/>
      <c r="E82" s="25"/>
      <c r="F82" s="25"/>
      <c r="G82" s="25"/>
      <c r="H82" s="25"/>
      <c r="I82" s="25"/>
      <c r="J82" s="38"/>
      <c r="K82" s="2"/>
    </row>
    <row r="83" spans="1:11">
      <c r="A83" s="2"/>
      <c r="B83" s="12"/>
      <c r="C83" s="25"/>
      <c r="D83" s="25"/>
      <c r="E83" s="25"/>
      <c r="F83" s="25"/>
      <c r="G83" s="25"/>
      <c r="H83" s="25"/>
      <c r="I83" s="25"/>
      <c r="J83" s="38"/>
      <c r="K83" s="2"/>
    </row>
    <row r="84" spans="1:11">
      <c r="A84" s="2"/>
      <c r="B84" s="12"/>
      <c r="C84" s="25"/>
      <c r="D84" s="25"/>
      <c r="E84" s="25"/>
      <c r="F84" s="25"/>
      <c r="G84" s="25"/>
      <c r="H84" s="25"/>
      <c r="I84" s="25"/>
      <c r="J84" s="38"/>
      <c r="K84" s="2"/>
    </row>
    <row r="85" spans="1:11">
      <c r="A85" s="2"/>
      <c r="B85" s="13"/>
      <c r="C85" s="26"/>
      <c r="D85" s="26"/>
      <c r="E85" s="26"/>
      <c r="F85" s="26"/>
      <c r="G85" s="26"/>
      <c r="H85" s="26"/>
      <c r="I85" s="26"/>
      <c r="J85" s="39"/>
      <c r="K85" s="2"/>
    </row>
    <row r="86" spans="1:11">
      <c r="A86" s="2"/>
      <c r="B86" s="18"/>
      <c r="C86" s="18"/>
      <c r="D86" s="18"/>
      <c r="E86" s="18"/>
      <c r="F86" s="18"/>
      <c r="G86" s="18"/>
      <c r="H86" s="18"/>
      <c r="I86" s="18"/>
      <c r="J86" s="18"/>
      <c r="K86" s="2"/>
    </row>
    <row r="87" spans="1:11" ht="16.5">
      <c r="B87" s="19" t="s">
        <v>173</v>
      </c>
    </row>
  </sheetData>
  <mergeCells count="14">
    <mergeCell ref="B6:J6"/>
    <mergeCell ref="B18:J18"/>
    <mergeCell ref="B26:J26"/>
    <mergeCell ref="B34:J34"/>
    <mergeCell ref="B46:J46"/>
    <mergeCell ref="B64:J64"/>
    <mergeCell ref="B66:J66"/>
    <mergeCell ref="B75:J75"/>
    <mergeCell ref="B9:J11"/>
    <mergeCell ref="B23:J24"/>
    <mergeCell ref="B29:J31"/>
    <mergeCell ref="B68:J73"/>
    <mergeCell ref="B36:J43"/>
    <mergeCell ref="B77:J85"/>
  </mergeCells>
  <phoneticPr fontId="1" type="Hiragana"/>
  <conditionalFormatting sqref="A64:B1048558 C65:J1048558 B23 B25:J63 B5:XFD7 A1:XFD4 K8:XFD1048558 B9 B8:J8 A5:A63 B12:J22">
    <cfRule type="expression" dxfId="73" priority="1">
      <formula>$K$2=TRUE</formula>
    </cfRule>
  </conditionalFormatting>
  <printOptions horizontalCentered="1"/>
  <pageMargins left="0.70866141732283461" right="0.70866141732283461" top="0.74803149606299213" bottom="0.74803149606299213" header="0.31496062992125984" footer="0.31496062992125984"/>
  <pageSetup paperSize="9" scale="83"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1</xdr:col>
                    <xdr:colOff>9525</xdr:colOff>
                    <xdr:row>85</xdr:row>
                    <xdr:rowOff>114300</xdr:rowOff>
                  </from>
                  <to xmlns:xdr="http://schemas.openxmlformats.org/drawingml/2006/spreadsheetDrawing">
                    <xdr:col>3</xdr:col>
                    <xdr:colOff>333375</xdr:colOff>
                    <xdr:row>87</xdr:row>
                    <xdr:rowOff>86360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J91"/>
  <sheetViews>
    <sheetView view="pageBreakPreview" zoomScaleNormal="115" zoomScaleSheetLayoutView="100" workbookViewId="0">
      <selection activeCell="A2" sqref="A2"/>
    </sheetView>
  </sheetViews>
  <sheetFormatPr defaultRowHeight="20.25" customHeight="1"/>
  <cols>
    <col min="1" max="33" width="2.5" style="45" customWidth="1"/>
    <col min="34" max="34" width="2.5" style="46" customWidth="1"/>
    <col min="35" max="104" width="2.5" style="45" customWidth="1"/>
    <col min="105" max="16384" width="9" style="45" customWidth="1"/>
  </cols>
  <sheetData>
    <row r="1" spans="2:35" ht="20.25" customHeight="1">
      <c r="B1" s="46" t="str">
        <f>IF(ご注意事項!K2=TRUE,"",検索値!A2)</f>
        <v>※「ご注意事項」タブの内容をご一読いただき、チェックを入れてください。</v>
      </c>
    </row>
    <row r="2" spans="2:35" ht="20.25" customHeight="1">
      <c r="B2" s="48" t="s">
        <v>238</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2:35" ht="20.25" customHeight="1">
      <c r="B3" s="49" t="s">
        <v>206</v>
      </c>
      <c r="C3" s="66"/>
      <c r="D3" s="66"/>
      <c r="E3" s="66"/>
      <c r="F3" s="66"/>
      <c r="G3" s="66"/>
      <c r="H3" s="66"/>
      <c r="I3" s="66"/>
      <c r="J3" s="66"/>
      <c r="K3" s="66"/>
      <c r="L3" s="66"/>
      <c r="M3" s="66"/>
      <c r="N3" s="66"/>
      <c r="O3" s="66"/>
      <c r="P3" s="66"/>
      <c r="Q3" s="66"/>
      <c r="R3" s="66"/>
      <c r="S3" s="66"/>
      <c r="T3" s="66"/>
      <c r="U3" s="66"/>
      <c r="V3" s="89"/>
      <c r="W3" s="100"/>
      <c r="X3" s="107"/>
      <c r="Y3" s="45" t="s">
        <v>29</v>
      </c>
      <c r="Z3" s="89"/>
      <c r="AA3" s="107"/>
      <c r="AB3" s="45" t="s">
        <v>14</v>
      </c>
      <c r="AC3" s="89"/>
      <c r="AD3" s="107"/>
      <c r="AE3" s="45" t="s">
        <v>31</v>
      </c>
      <c r="AH3" s="46" t="s">
        <v>208</v>
      </c>
    </row>
    <row r="4" spans="2:35" ht="5.25" customHeight="1">
      <c r="B4" s="49"/>
      <c r="C4" s="66"/>
      <c r="D4" s="66"/>
      <c r="E4" s="66"/>
      <c r="F4" s="66"/>
      <c r="G4" s="66"/>
      <c r="H4" s="66"/>
      <c r="I4" s="66"/>
      <c r="J4" s="66"/>
      <c r="K4" s="66"/>
      <c r="L4" s="66"/>
      <c r="M4" s="66"/>
      <c r="N4" s="66"/>
      <c r="O4" s="66"/>
      <c r="P4" s="66"/>
      <c r="Q4" s="66"/>
      <c r="R4" s="66"/>
      <c r="S4" s="66"/>
      <c r="T4" s="66"/>
      <c r="U4" s="66"/>
      <c r="V4" s="119"/>
      <c r="W4" s="119"/>
      <c r="X4" s="119"/>
      <c r="Z4" s="119"/>
      <c r="AA4" s="119"/>
      <c r="AC4" s="119"/>
      <c r="AD4" s="119"/>
    </row>
    <row r="5" spans="2:35" ht="20.25" customHeight="1">
      <c r="B5" s="50" t="s">
        <v>74</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141"/>
      <c r="AI5" s="46" t="s">
        <v>219</v>
      </c>
    </row>
    <row r="6" spans="2:35" ht="5.25" customHeight="1">
      <c r="B6" s="51"/>
      <c r="C6" s="66"/>
      <c r="D6" s="66"/>
      <c r="E6" s="66"/>
      <c r="F6" s="66"/>
      <c r="G6" s="66"/>
      <c r="H6" s="66"/>
      <c r="I6" s="66"/>
      <c r="J6" s="66"/>
      <c r="K6" s="66"/>
      <c r="L6" s="66"/>
      <c r="M6" s="66"/>
      <c r="N6" s="66"/>
      <c r="O6" s="66"/>
      <c r="P6" s="66"/>
      <c r="Q6" s="66"/>
      <c r="R6" s="66"/>
      <c r="S6" s="66"/>
      <c r="T6" s="66"/>
      <c r="U6" s="66"/>
      <c r="V6" s="66"/>
      <c r="W6" s="66"/>
      <c r="X6" s="133"/>
      <c r="Y6" s="133"/>
      <c r="Z6" s="133"/>
      <c r="AA6" s="133"/>
      <c r="AB6" s="133"/>
      <c r="AC6" s="133"/>
      <c r="AD6" s="133"/>
      <c r="AE6" s="142"/>
    </row>
    <row r="7" spans="2:35" ht="20.25" customHeight="1">
      <c r="B7" s="52" t="s">
        <v>207</v>
      </c>
      <c r="C7" s="68"/>
      <c r="D7" s="68"/>
      <c r="E7" s="68"/>
      <c r="F7" s="89"/>
      <c r="G7" s="100"/>
      <c r="H7" s="107"/>
      <c r="I7" s="45" t="s">
        <v>29</v>
      </c>
      <c r="J7" s="89"/>
      <c r="K7" s="107"/>
      <c r="L7" s="45" t="s">
        <v>14</v>
      </c>
      <c r="M7" s="89"/>
      <c r="N7" s="107"/>
      <c r="O7" s="45" t="s">
        <v>31</v>
      </c>
      <c r="P7" s="119" t="s">
        <v>33</v>
      </c>
      <c r="Q7" s="123"/>
      <c r="R7" s="45" t="s">
        <v>34</v>
      </c>
      <c r="U7" s="47" t="s">
        <v>214</v>
      </c>
      <c r="AE7" s="143"/>
      <c r="AH7" s="46" t="str">
        <f>IF(OR($F$7="",$J$7="",$M$7="",$Q$7=""),検索値!$A$4)</f>
        <v>※未記入項目があります。</v>
      </c>
    </row>
    <row r="8" spans="2:35" ht="5.25" customHeight="1">
      <c r="B8" s="53"/>
      <c r="AE8" s="143"/>
    </row>
    <row r="9" spans="2:35" ht="20.25" customHeight="1">
      <c r="B9" s="54" t="s">
        <v>90</v>
      </c>
      <c r="C9" s="69"/>
      <c r="D9" s="69"/>
      <c r="E9" s="69"/>
      <c r="G9" s="45" t="s">
        <v>30</v>
      </c>
      <c r="L9" s="45" t="s">
        <v>6</v>
      </c>
      <c r="P9" s="45" t="s">
        <v>57</v>
      </c>
      <c r="U9" s="45" t="s">
        <v>52</v>
      </c>
      <c r="AA9" s="45" t="s">
        <v>54</v>
      </c>
      <c r="AE9" s="143"/>
      <c r="AG9" s="154"/>
      <c r="AH9" s="155" t="str">
        <f>IF(判定!$B$2=TRUE,"",IF(AND(判定!B3=FALSE,判定!C3=FALSE,判定!D3=FALSE,判定!E3=FALSE,判定!F3=FALSE,判定!G3=FALSE),検索値!$A$3,""))</f>
        <v>※チェックを入れてください。</v>
      </c>
    </row>
    <row r="10" spans="2:35" ht="20.25" customHeight="1">
      <c r="B10" s="54"/>
      <c r="C10" s="69"/>
      <c r="D10" s="69"/>
      <c r="E10" s="69"/>
      <c r="G10" s="45" t="s">
        <v>59</v>
      </c>
      <c r="J10" s="45" t="s">
        <v>33</v>
      </c>
      <c r="K10" s="85"/>
      <c r="L10" s="85"/>
      <c r="M10" s="85"/>
      <c r="N10" s="85"/>
      <c r="O10" s="85"/>
      <c r="P10" s="85"/>
      <c r="Q10" s="85"/>
      <c r="R10" s="85"/>
      <c r="S10" s="85"/>
      <c r="T10" s="85"/>
      <c r="U10" s="85"/>
      <c r="V10" s="45" t="s">
        <v>34</v>
      </c>
      <c r="AE10" s="143"/>
      <c r="AH10" s="46" t="str">
        <f>IF(AND(判定!$G$3=TRUE,K10=""),検索値!$A$4,"")</f>
        <v/>
      </c>
    </row>
    <row r="11" spans="2:35" ht="5.25" customHeight="1">
      <c r="B11" s="53"/>
      <c r="AE11" s="143"/>
    </row>
    <row r="12" spans="2:35" ht="20.25" customHeight="1">
      <c r="B12" s="53" t="s">
        <v>8</v>
      </c>
      <c r="U12" s="92"/>
      <c r="V12" s="108"/>
      <c r="W12" s="45" t="s">
        <v>60</v>
      </c>
      <c r="X12" s="92"/>
      <c r="Y12" s="108"/>
      <c r="Z12" s="45" t="s">
        <v>170</v>
      </c>
      <c r="AE12" s="143"/>
      <c r="AH12" s="46" t="str">
        <f>IF(判定!$B$2=TRUE,"",(IF(OR(U12="",X12=""),検索値!$A$4,"")))</f>
        <v>※未記入項目があります。</v>
      </c>
    </row>
    <row r="13" spans="2:35" s="45" customFormat="1" ht="5.25" customHeight="1">
      <c r="B13" s="53"/>
      <c r="U13" s="74"/>
      <c r="V13" s="74"/>
      <c r="X13" s="74"/>
      <c r="Y13" s="74"/>
      <c r="AE13" s="143"/>
      <c r="AH13" s="46"/>
    </row>
    <row r="14" spans="2:35" ht="20.25" customHeight="1">
      <c r="B14" s="55" t="s">
        <v>65</v>
      </c>
      <c r="C14" s="70"/>
      <c r="D14" s="70"/>
      <c r="E14" s="70"/>
      <c r="F14" s="70"/>
      <c r="G14" s="70"/>
      <c r="H14" s="70"/>
      <c r="I14" s="70"/>
      <c r="U14" s="92"/>
      <c r="V14" s="108"/>
      <c r="W14" s="45" t="s">
        <v>60</v>
      </c>
      <c r="X14" s="92"/>
      <c r="Y14" s="108"/>
      <c r="Z14" s="45" t="s">
        <v>170</v>
      </c>
      <c r="AE14" s="143"/>
      <c r="AH14" s="46" t="str">
        <f>IF(判定!$B$2=TRUE,"",(IF(OR(U14="",X14=""),検索値!$A$4,"")))</f>
        <v>※未記入項目があります。</v>
      </c>
    </row>
    <row r="15" spans="2:35" s="45" customFormat="1" ht="5.25" customHeight="1">
      <c r="B15" s="55"/>
      <c r="C15" s="71"/>
      <c r="D15" s="71"/>
      <c r="E15" s="71"/>
      <c r="F15" s="71"/>
      <c r="G15" s="71"/>
      <c r="H15" s="71"/>
      <c r="I15" s="71"/>
      <c r="U15" s="74"/>
      <c r="V15" s="74"/>
      <c r="X15" s="74"/>
      <c r="Y15" s="74"/>
      <c r="AE15" s="143"/>
      <c r="AH15" s="46"/>
    </row>
    <row r="16" spans="2:35" ht="20.25" customHeight="1">
      <c r="B16" s="55" t="s">
        <v>221</v>
      </c>
      <c r="C16" s="70"/>
      <c r="D16" s="70"/>
      <c r="E16" s="70"/>
      <c r="F16" s="70"/>
      <c r="G16" s="70"/>
      <c r="H16" s="70"/>
      <c r="I16" s="70"/>
      <c r="Q16" s="45" t="s">
        <v>62</v>
      </c>
      <c r="T16" s="45" t="s">
        <v>26</v>
      </c>
      <c r="AE16" s="143"/>
      <c r="AH16" s="46" t="str">
        <f>IF(判定!$B$2=TRUE,"",(IF(AND(判定!B4=FALSE,判定!C4=FALSE),検索値!$A$3,IF(AND(判定!B4=TRUE,判定!C4=TRUE),検索値!A6,""))))</f>
        <v>※チェックを入れてください。</v>
      </c>
    </row>
    <row r="17" spans="2:36" ht="5.25" customHeight="1">
      <c r="B17" s="56"/>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144"/>
    </row>
    <row r="18" spans="2:36" ht="20.25" customHeight="1">
      <c r="B18" s="53" t="s">
        <v>122</v>
      </c>
      <c r="AE18" s="143"/>
    </row>
    <row r="19" spans="2:36" ht="20.25" customHeight="1">
      <c r="B19" s="53" t="s">
        <v>240</v>
      </c>
      <c r="AE19" s="143"/>
    </row>
    <row r="20" spans="2:36" ht="20.25" customHeight="1">
      <c r="B20" s="57" t="s">
        <v>177</v>
      </c>
      <c r="C20" s="73"/>
      <c r="D20" s="73"/>
      <c r="E20" s="73"/>
      <c r="F20" s="90">
        <f>計算!I2</f>
        <v>0</v>
      </c>
      <c r="G20" s="101"/>
      <c r="H20" s="101"/>
      <c r="I20" s="101"/>
      <c r="J20" s="101"/>
      <c r="K20" s="101"/>
      <c r="L20" s="109" t="s">
        <v>99</v>
      </c>
      <c r="M20" s="110" t="str">
        <f>IF(判定!D9=TRUE,検索値!A5,"")</f>
        <v/>
      </c>
      <c r="V20" s="110"/>
      <c r="W20" s="110"/>
      <c r="AE20" s="143"/>
    </row>
    <row r="21" spans="2:36" ht="5.25" customHeight="1">
      <c r="B21" s="53"/>
      <c r="AE21" s="143"/>
    </row>
    <row r="22" spans="2:36" ht="20.25" customHeight="1">
      <c r="B22" s="58" t="s">
        <v>209</v>
      </c>
      <c r="D22" s="45" t="s">
        <v>203</v>
      </c>
      <c r="K22" s="79"/>
      <c r="L22" s="79"/>
      <c r="M22" s="111" t="s">
        <v>42</v>
      </c>
      <c r="O22" s="45" t="s">
        <v>48</v>
      </c>
      <c r="AC22" s="137"/>
      <c r="AD22" s="138"/>
      <c r="AE22" s="143" t="s">
        <v>102</v>
      </c>
      <c r="AH22" s="46" t="str">
        <f>IF(AND(判定!B10=TRUE,AC22=""),検索値!A4,"")</f>
        <v/>
      </c>
      <c r="AJ22" s="79"/>
    </row>
    <row r="23" spans="2:36" ht="20.25" customHeight="1">
      <c r="B23" s="58"/>
      <c r="D23" s="47" t="s">
        <v>186</v>
      </c>
      <c r="K23" s="79"/>
      <c r="L23" s="79"/>
      <c r="M23" s="111"/>
      <c r="O23" s="45" t="s">
        <v>241</v>
      </c>
      <c r="AE23" s="143"/>
      <c r="AH23" s="45"/>
      <c r="AI23" s="46"/>
    </row>
    <row r="24" spans="2:36" ht="20.25" customHeight="1">
      <c r="B24" s="58"/>
      <c r="D24" s="45" t="s">
        <v>243</v>
      </c>
      <c r="K24" s="79"/>
      <c r="L24" s="79"/>
      <c r="M24" s="111"/>
      <c r="O24" s="45" t="s">
        <v>157</v>
      </c>
      <c r="AC24" s="137"/>
      <c r="AD24" s="138"/>
      <c r="AE24" s="143" t="s">
        <v>102</v>
      </c>
      <c r="AH24" s="46" t="str">
        <f>IF(AND(判定!C10=TRUE,AC24=""),検索値!A4,"")</f>
        <v/>
      </c>
    </row>
    <row r="25" spans="2:36" ht="20.25" customHeight="1">
      <c r="B25" s="58"/>
      <c r="D25" s="47" t="s">
        <v>244</v>
      </c>
      <c r="K25" s="79"/>
      <c r="L25" s="79"/>
      <c r="M25" s="111"/>
      <c r="O25" s="45" t="s">
        <v>242</v>
      </c>
      <c r="AE25" s="143"/>
      <c r="AH25" s="45"/>
      <c r="AI25" s="46"/>
    </row>
    <row r="26" spans="2:36" ht="5.25" customHeight="1">
      <c r="B26" s="58"/>
      <c r="E26" s="88"/>
      <c r="U26" s="70"/>
      <c r="V26" s="70"/>
      <c r="W26" s="79"/>
      <c r="X26" s="134"/>
      <c r="Y26" s="134"/>
      <c r="Z26" s="134"/>
      <c r="AA26" s="134"/>
      <c r="AB26" s="136"/>
      <c r="AC26" s="136"/>
      <c r="AD26" s="79"/>
      <c r="AE26" s="143"/>
    </row>
    <row r="27" spans="2:36" s="45" customFormat="1" ht="20.25" customHeight="1">
      <c r="B27" s="52" t="s">
        <v>147</v>
      </c>
      <c r="C27" s="68"/>
      <c r="D27" s="68"/>
      <c r="E27" s="68"/>
      <c r="F27" s="91" t="s">
        <v>252</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145"/>
      <c r="AH27" s="46"/>
    </row>
    <row r="28" spans="2:36" s="45" customFormat="1" ht="20.25" customHeight="1">
      <c r="B28" s="52"/>
      <c r="C28" s="74"/>
      <c r="D28" s="74"/>
      <c r="E28" s="74"/>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145"/>
      <c r="AH28" s="46"/>
    </row>
    <row r="29" spans="2:36" s="45" customFormat="1" ht="20.25" customHeight="1">
      <c r="B29" s="53"/>
      <c r="C29" s="75"/>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139"/>
      <c r="AE29" s="143"/>
      <c r="AH29" s="46"/>
    </row>
    <row r="30" spans="2:36" s="45" customFormat="1" ht="20.25" customHeight="1">
      <c r="B30" s="53"/>
      <c r="C30" s="76"/>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140"/>
      <c r="AE30" s="143"/>
      <c r="AH30" s="46"/>
    </row>
    <row r="31" spans="2:36" ht="20.25" customHeight="1">
      <c r="B31" s="59" t="s">
        <v>211</v>
      </c>
      <c r="C31" s="77"/>
      <c r="D31" s="77"/>
      <c r="E31" s="77"/>
      <c r="G31" s="45" t="s">
        <v>195</v>
      </c>
      <c r="J31" s="45" t="s">
        <v>212</v>
      </c>
      <c r="O31" s="45" t="s">
        <v>63</v>
      </c>
      <c r="R31" s="45" t="s">
        <v>213</v>
      </c>
      <c r="X31" s="45" t="s">
        <v>64</v>
      </c>
      <c r="AA31" s="45" t="s">
        <v>66</v>
      </c>
      <c r="AE31" s="143"/>
      <c r="AH31" s="46" t="str">
        <f>IF(判定!$B$2=TRUE,"",(IF(AND(判定!B5=FALSE,判定!C5=FALSE,判定!D5=FALSE,判定!E5=FALSE,判定!F5=FALSE,判定!G5=FALSE,判定!H5=FALSE),検索値!$A$3,IF(判定!$H$5=TRUE,検索値!A8,""))))</f>
        <v>※チェックを入れてください。</v>
      </c>
    </row>
    <row r="32" spans="2:36" ht="20.25" customHeight="1">
      <c r="B32" s="53"/>
      <c r="G32" s="45" t="s">
        <v>21</v>
      </c>
      <c r="L32" s="45" t="s">
        <v>59</v>
      </c>
      <c r="O32" s="45" t="s">
        <v>33</v>
      </c>
      <c r="P32" s="85"/>
      <c r="Q32" s="85"/>
      <c r="R32" s="85"/>
      <c r="S32" s="85"/>
      <c r="T32" s="85"/>
      <c r="U32" s="85"/>
      <c r="V32" s="85"/>
      <c r="W32" s="85"/>
      <c r="X32" s="85"/>
      <c r="Y32" s="85"/>
      <c r="Z32" s="85"/>
      <c r="AA32" s="45" t="s">
        <v>34</v>
      </c>
      <c r="AE32" s="143"/>
      <c r="AH32" s="46" t="str">
        <f>IF(AND(判定!I5=TRUE,P32=""),検索値!A4,"")</f>
        <v/>
      </c>
    </row>
    <row r="33" spans="2:34" ht="20.25" customHeight="1">
      <c r="B33" s="60" t="s">
        <v>210</v>
      </c>
      <c r="C33" s="78"/>
      <c r="D33" s="78"/>
      <c r="E33" s="78"/>
      <c r="F33" s="78"/>
      <c r="G33" s="78"/>
      <c r="H33" s="78"/>
      <c r="I33" s="78"/>
      <c r="J33" s="79"/>
      <c r="K33" s="79" t="s">
        <v>3</v>
      </c>
      <c r="L33" s="79"/>
      <c r="M33" s="79"/>
      <c r="N33" s="79"/>
      <c r="O33" s="79"/>
      <c r="P33" s="79" t="s">
        <v>67</v>
      </c>
      <c r="Q33" s="79"/>
      <c r="R33" s="79"/>
      <c r="S33" s="79" t="s">
        <v>70</v>
      </c>
      <c r="T33" s="79"/>
      <c r="U33" s="79"/>
      <c r="V33" s="79" t="s">
        <v>71</v>
      </c>
      <c r="W33" s="79"/>
      <c r="X33" s="79"/>
      <c r="Y33" s="79" t="s">
        <v>72</v>
      </c>
      <c r="Z33" s="79"/>
      <c r="AA33" s="79"/>
      <c r="AB33" s="79" t="s">
        <v>59</v>
      </c>
      <c r="AC33" s="79"/>
      <c r="AD33" s="79"/>
      <c r="AE33" s="143"/>
      <c r="AH33" s="46" t="str">
        <f>IF(判定!$B$2,"",(IF(AND(判定!B6=FALSE,判定!C6=FALSE,判定!D6=FALSE,判定!E6=FALSE,判定!F6=FALSE,判定!G6=FALSE),検索値!$A$3,"")))</f>
        <v>※チェックを入れてください。</v>
      </c>
    </row>
    <row r="34" spans="2:34" ht="5.25" customHeight="1">
      <c r="B34" s="53"/>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143"/>
    </row>
    <row r="35" spans="2:34" ht="20.25" customHeight="1">
      <c r="B35" s="50" t="s">
        <v>75</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141"/>
    </row>
    <row r="36" spans="2:34" ht="5.25" customHeight="1">
      <c r="B36" s="61"/>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146"/>
    </row>
    <row r="37" spans="2:34" ht="20.25" customHeight="1">
      <c r="B37" s="59" t="s">
        <v>179</v>
      </c>
      <c r="C37" s="77"/>
      <c r="D37" s="77"/>
      <c r="E37" s="77"/>
      <c r="F37" s="92"/>
      <c r="G37" s="102"/>
      <c r="H37" s="102"/>
      <c r="I37" s="102"/>
      <c r="J37" s="102"/>
      <c r="K37" s="102"/>
      <c r="L37" s="102"/>
      <c r="M37" s="108"/>
      <c r="N37" s="80"/>
      <c r="O37" s="80"/>
      <c r="P37" s="120"/>
      <c r="Q37" s="124" t="s">
        <v>56</v>
      </c>
      <c r="S37" s="80"/>
      <c r="T37" s="80"/>
      <c r="U37" s="80"/>
      <c r="V37" s="80"/>
      <c r="W37" s="80"/>
      <c r="X37" s="80"/>
      <c r="Y37" s="80"/>
      <c r="Z37" s="80"/>
      <c r="AA37" s="80"/>
      <c r="AB37" s="80"/>
      <c r="AC37" s="80"/>
      <c r="AD37" s="80"/>
      <c r="AE37" s="146"/>
      <c r="AH37" s="46" t="str">
        <f>IF(F37="",検索値!$A$4,"")</f>
        <v>※未記入項目があります。</v>
      </c>
    </row>
    <row r="38" spans="2:34" ht="5.25" customHeight="1">
      <c r="B38" s="61"/>
      <c r="C38" s="80"/>
      <c r="D38" s="80"/>
      <c r="E38" s="80"/>
      <c r="F38" s="80"/>
      <c r="G38" s="80"/>
      <c r="H38" s="80"/>
      <c r="I38" s="80"/>
      <c r="J38" s="80"/>
      <c r="K38" s="80"/>
      <c r="L38" s="80"/>
      <c r="M38" s="80"/>
      <c r="N38" s="80"/>
      <c r="O38" s="80"/>
      <c r="P38" s="80"/>
      <c r="Q38" s="80"/>
      <c r="R38" s="80" t="s">
        <v>181</v>
      </c>
      <c r="S38" s="80"/>
      <c r="T38" s="80"/>
      <c r="U38" s="80"/>
      <c r="V38" s="80"/>
      <c r="W38" s="80"/>
      <c r="X38" s="80"/>
      <c r="Y38" s="80"/>
      <c r="Z38" s="80"/>
      <c r="AA38" s="80"/>
      <c r="AB38" s="80"/>
      <c r="AC38" s="80"/>
      <c r="AD38" s="80"/>
      <c r="AE38" s="146"/>
    </row>
    <row r="39" spans="2:34" s="47" customFormat="1" ht="10.5" customHeight="1">
      <c r="B39" s="62" t="s">
        <v>76</v>
      </c>
      <c r="C39" s="81"/>
      <c r="D39" s="81"/>
      <c r="E39" s="81"/>
      <c r="F39" s="93"/>
      <c r="G39" s="103"/>
      <c r="H39" s="103"/>
      <c r="I39" s="103"/>
      <c r="J39" s="103"/>
      <c r="K39" s="103"/>
      <c r="L39" s="103"/>
      <c r="M39" s="112"/>
      <c r="N39" s="116"/>
      <c r="O39" s="116"/>
      <c r="P39" s="116"/>
      <c r="Q39" s="47" t="s">
        <v>201</v>
      </c>
      <c r="W39" s="45"/>
      <c r="AE39" s="147"/>
      <c r="AH39" s="46" t="str">
        <f>IF(F39="",検索値!$A$4,"")</f>
        <v>※未記入項目があります。</v>
      </c>
    </row>
    <row r="40" spans="2:34" ht="5.25" customHeight="1">
      <c r="B40" s="63"/>
      <c r="C40" s="82"/>
      <c r="D40" s="82"/>
      <c r="E40" s="82"/>
      <c r="F40" s="82"/>
      <c r="G40" s="82"/>
      <c r="H40" s="82"/>
      <c r="I40" s="82"/>
      <c r="J40" s="82"/>
      <c r="K40" s="82"/>
      <c r="L40" s="82"/>
      <c r="M40" s="82"/>
      <c r="N40" s="82"/>
      <c r="AE40" s="143"/>
    </row>
    <row r="41" spans="2:34" ht="20.25" customHeight="1">
      <c r="B41" s="59" t="s">
        <v>50</v>
      </c>
      <c r="C41" s="77"/>
      <c r="D41" s="77"/>
      <c r="E41" s="77"/>
      <c r="F41" s="92"/>
      <c r="G41" s="102"/>
      <c r="H41" s="102"/>
      <c r="I41" s="102"/>
      <c r="J41" s="102"/>
      <c r="K41" s="102"/>
      <c r="L41" s="102"/>
      <c r="M41" s="108"/>
      <c r="N41" s="70" t="s">
        <v>81</v>
      </c>
      <c r="O41" s="71"/>
      <c r="P41" s="71"/>
      <c r="Q41" s="71"/>
      <c r="R41" s="71"/>
      <c r="S41" s="77" t="s">
        <v>78</v>
      </c>
      <c r="T41" s="77"/>
      <c r="U41" s="77"/>
      <c r="V41" s="77"/>
      <c r="W41" s="92" t="s">
        <v>55</v>
      </c>
      <c r="X41" s="102"/>
      <c r="Y41" s="102"/>
      <c r="Z41" s="102"/>
      <c r="AA41" s="102"/>
      <c r="AB41" s="102"/>
      <c r="AC41" s="102"/>
      <c r="AD41" s="108"/>
      <c r="AE41" s="143"/>
      <c r="AH41" s="46" t="str">
        <f>IF(OR(F41="",W41=""),検索値!$A$4,"")</f>
        <v>※未記入項目があります。</v>
      </c>
    </row>
    <row r="42" spans="2:34" ht="5.25" customHeight="1">
      <c r="B42" s="53"/>
      <c r="AE42" s="143"/>
    </row>
    <row r="43" spans="2:34" ht="20.25" customHeight="1">
      <c r="B43" s="59" t="s">
        <v>11</v>
      </c>
      <c r="C43" s="77"/>
      <c r="D43" s="77"/>
      <c r="E43" s="77"/>
      <c r="F43" s="94"/>
      <c r="G43" s="104"/>
      <c r="H43" s="104"/>
      <c r="I43" s="104"/>
      <c r="J43" s="104"/>
      <c r="K43" s="104"/>
      <c r="L43" s="104"/>
      <c r="M43" s="104"/>
      <c r="N43" s="104"/>
      <c r="O43" s="104"/>
      <c r="P43" s="104"/>
      <c r="Q43" s="125"/>
      <c r="R43" s="74"/>
      <c r="S43" s="77" t="s">
        <v>77</v>
      </c>
      <c r="T43" s="77"/>
      <c r="U43" s="77"/>
      <c r="V43" s="77"/>
      <c r="W43" s="92" t="s">
        <v>55</v>
      </c>
      <c r="X43" s="102"/>
      <c r="Y43" s="102"/>
      <c r="Z43" s="102"/>
      <c r="AA43" s="102"/>
      <c r="AB43" s="102"/>
      <c r="AC43" s="102"/>
      <c r="AD43" s="108"/>
      <c r="AE43" s="143"/>
      <c r="AH43" s="46" t="str">
        <f>IF(OR(F43="",W43=""),検索値!$A$4,"")</f>
        <v>※未記入項目があります。</v>
      </c>
    </row>
    <row r="44" spans="2:34" ht="5.25" customHeight="1">
      <c r="B44" s="59"/>
      <c r="C44" s="83"/>
      <c r="D44" s="83"/>
      <c r="E44" s="83"/>
      <c r="F44" s="83"/>
      <c r="G44" s="83"/>
      <c r="H44" s="83"/>
      <c r="I44" s="83"/>
      <c r="J44" s="83"/>
      <c r="K44" s="83"/>
      <c r="L44" s="83"/>
      <c r="M44" s="83"/>
      <c r="N44" s="83"/>
      <c r="O44" s="74"/>
      <c r="P44" s="74"/>
      <c r="Q44" s="74"/>
      <c r="R44" s="74"/>
      <c r="S44" s="74"/>
      <c r="T44" s="74"/>
      <c r="U44" s="74"/>
      <c r="V44" s="74"/>
      <c r="W44" s="74"/>
      <c r="X44" s="74"/>
      <c r="Y44" s="74"/>
      <c r="Z44" s="74"/>
      <c r="AE44" s="143"/>
    </row>
    <row r="45" spans="2:34" ht="20.25" customHeight="1">
      <c r="B45" s="59" t="s">
        <v>79</v>
      </c>
      <c r="C45" s="77"/>
      <c r="D45" s="77"/>
      <c r="E45" s="77"/>
      <c r="F45" s="70" t="s">
        <v>51</v>
      </c>
      <c r="G45" s="92" t="s">
        <v>167</v>
      </c>
      <c r="H45" s="102"/>
      <c r="I45" s="102"/>
      <c r="J45" s="102"/>
      <c r="K45" s="108"/>
      <c r="L45" s="79"/>
      <c r="M45" s="113"/>
      <c r="N45" s="117"/>
      <c r="O45" s="117"/>
      <c r="P45" s="121"/>
      <c r="Q45" s="126" t="s">
        <v>15</v>
      </c>
      <c r="R45" s="94"/>
      <c r="S45" s="104"/>
      <c r="T45" s="104"/>
      <c r="U45" s="104"/>
      <c r="V45" s="104"/>
      <c r="W45" s="104"/>
      <c r="X45" s="104"/>
      <c r="Y45" s="104"/>
      <c r="Z45" s="104"/>
      <c r="AA45" s="104"/>
      <c r="AB45" s="104"/>
      <c r="AC45" s="104"/>
      <c r="AD45" s="125"/>
      <c r="AE45" s="148"/>
      <c r="AH45" s="46" t="str">
        <f>IF(OR(G45="",M45="",R45=""),検索値!$A$4,"")</f>
        <v>※未記入項目があります。</v>
      </c>
    </row>
    <row r="46" spans="2:34" ht="5.25" customHeight="1">
      <c r="B46" s="6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149"/>
    </row>
    <row r="47" spans="2:34" ht="5.25" customHeight="1"/>
    <row r="48" spans="2:34" s="45" customFormat="1" ht="20.25" customHeight="1">
      <c r="B48" s="48" t="s">
        <v>239</v>
      </c>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row>
    <row r="49" spans="2:34" s="45" customFormat="1" ht="20.25" customHeight="1">
      <c r="B49" s="49" t="s">
        <v>206</v>
      </c>
      <c r="C49" s="66"/>
      <c r="D49" s="66"/>
      <c r="E49" s="66"/>
      <c r="F49" s="66"/>
      <c r="G49" s="66"/>
      <c r="H49" s="66"/>
      <c r="I49" s="66"/>
      <c r="J49" s="66"/>
      <c r="K49" s="66"/>
      <c r="L49" s="66"/>
      <c r="M49" s="66"/>
      <c r="N49" s="66"/>
      <c r="O49" s="66"/>
      <c r="P49" s="66"/>
      <c r="Q49" s="66"/>
      <c r="R49" s="66"/>
      <c r="S49" s="66"/>
      <c r="T49" s="66"/>
      <c r="U49" s="66"/>
      <c r="V49" s="131"/>
      <c r="W49" s="131"/>
      <c r="X49" s="131"/>
      <c r="Z49" s="131"/>
      <c r="AA49" s="131"/>
      <c r="AC49" s="131"/>
      <c r="AD49" s="131"/>
    </row>
    <row r="50" spans="2:34" ht="20.25" customHeight="1">
      <c r="B50" s="50" t="s">
        <v>216</v>
      </c>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141"/>
    </row>
    <row r="51" spans="2:34" ht="10.5" customHeight="1">
      <c r="B51" s="61"/>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146"/>
    </row>
    <row r="52" spans="2:34" ht="10.5" customHeight="1">
      <c r="B52" s="62" t="s">
        <v>76</v>
      </c>
      <c r="C52" s="81"/>
      <c r="D52" s="81"/>
      <c r="E52" s="81"/>
      <c r="F52" s="95"/>
      <c r="G52" s="105"/>
      <c r="H52" s="105"/>
      <c r="I52" s="105"/>
      <c r="J52" s="105"/>
      <c r="K52" s="105"/>
      <c r="L52" s="105"/>
      <c r="M52" s="114"/>
      <c r="N52" s="116"/>
      <c r="O52" s="116"/>
      <c r="P52" s="116"/>
      <c r="Q52" s="116"/>
      <c r="R52" s="47"/>
      <c r="S52" s="47"/>
      <c r="T52" s="47"/>
      <c r="U52" s="47"/>
      <c r="V52" s="47"/>
      <c r="W52" s="47"/>
      <c r="X52" s="47"/>
      <c r="Y52" s="47"/>
      <c r="Z52" s="47"/>
      <c r="AA52" s="47"/>
      <c r="AB52" s="47"/>
      <c r="AC52" s="47"/>
      <c r="AD52" s="47"/>
      <c r="AE52" s="147"/>
      <c r="AH52" s="46" t="str">
        <f>IF(AND(判定!$B$9=FALSE,F52=""),検索値!$A$4,"")</f>
        <v>※未記入項目があります。</v>
      </c>
    </row>
    <row r="53" spans="2:34" ht="5.25" customHeight="1">
      <c r="B53" s="63"/>
      <c r="C53" s="82"/>
      <c r="D53" s="82"/>
      <c r="E53" s="82"/>
      <c r="F53" s="82"/>
      <c r="G53" s="82"/>
      <c r="H53" s="82"/>
      <c r="I53" s="82"/>
      <c r="J53" s="82"/>
      <c r="K53" s="82"/>
      <c r="L53" s="82"/>
      <c r="M53" s="82"/>
      <c r="N53" s="82"/>
      <c r="AE53" s="143"/>
    </row>
    <row r="54" spans="2:34" ht="20.25" customHeight="1">
      <c r="B54" s="59" t="s">
        <v>50</v>
      </c>
      <c r="C54" s="77"/>
      <c r="D54" s="77"/>
      <c r="E54" s="77"/>
      <c r="F54" s="96"/>
      <c r="G54" s="106"/>
      <c r="H54" s="106"/>
      <c r="I54" s="106"/>
      <c r="J54" s="106"/>
      <c r="K54" s="106"/>
      <c r="L54" s="106"/>
      <c r="M54" s="115"/>
      <c r="N54" s="70" t="s">
        <v>81</v>
      </c>
      <c r="R54" s="71"/>
      <c r="S54" s="77" t="s">
        <v>78</v>
      </c>
      <c r="T54" s="77"/>
      <c r="U54" s="77"/>
      <c r="V54" s="77"/>
      <c r="W54" s="92" t="s">
        <v>55</v>
      </c>
      <c r="X54" s="102"/>
      <c r="Y54" s="102"/>
      <c r="Z54" s="102"/>
      <c r="AA54" s="102"/>
      <c r="AB54" s="102"/>
      <c r="AC54" s="102"/>
      <c r="AD54" s="108"/>
      <c r="AE54" s="143"/>
      <c r="AH54" s="46" t="str">
        <f>IF(AND(判定!$B$9=FALSE,OR(F54="",W54="")),検索値!$A$4,"")</f>
        <v>※未記入項目があります。</v>
      </c>
    </row>
    <row r="55" spans="2:34" ht="5.25" customHeight="1">
      <c r="B55" s="53"/>
      <c r="AE55" s="143"/>
    </row>
    <row r="56" spans="2:34" ht="20.25" customHeight="1">
      <c r="B56" s="59" t="s">
        <v>11</v>
      </c>
      <c r="C56" s="77"/>
      <c r="D56" s="77"/>
      <c r="E56" s="77"/>
      <c r="F56" s="94"/>
      <c r="G56" s="104"/>
      <c r="H56" s="104"/>
      <c r="I56" s="104"/>
      <c r="J56" s="104"/>
      <c r="K56" s="104"/>
      <c r="L56" s="104"/>
      <c r="M56" s="104"/>
      <c r="N56" s="104"/>
      <c r="O56" s="104"/>
      <c r="P56" s="104"/>
      <c r="Q56" s="125"/>
      <c r="R56" s="74"/>
      <c r="S56" s="77" t="s">
        <v>77</v>
      </c>
      <c r="T56" s="77"/>
      <c r="U56" s="77"/>
      <c r="V56" s="77"/>
      <c r="W56" s="92" t="s">
        <v>55</v>
      </c>
      <c r="X56" s="102"/>
      <c r="Y56" s="102"/>
      <c r="Z56" s="102"/>
      <c r="AA56" s="102"/>
      <c r="AB56" s="102"/>
      <c r="AC56" s="102"/>
      <c r="AD56" s="108"/>
      <c r="AE56" s="143"/>
      <c r="AH56" s="46" t="str">
        <f>IF(AND(判定!$B$9=FALSE,OR(F56="",W56="")),検索値!$A$4,"")</f>
        <v>※未記入項目があります。</v>
      </c>
    </row>
    <row r="57" spans="2:34" ht="5.25" customHeight="1">
      <c r="B57" s="59"/>
      <c r="C57" s="83"/>
      <c r="D57" s="83"/>
      <c r="E57" s="83"/>
      <c r="F57" s="83"/>
      <c r="G57" s="83"/>
      <c r="H57" s="83"/>
      <c r="I57" s="83"/>
      <c r="J57" s="83"/>
      <c r="K57" s="83"/>
      <c r="L57" s="83"/>
      <c r="M57" s="83"/>
      <c r="N57" s="83"/>
      <c r="O57" s="74"/>
      <c r="P57" s="74"/>
      <c r="Q57" s="74"/>
      <c r="R57" s="74"/>
      <c r="S57" s="74"/>
      <c r="T57" s="74"/>
      <c r="U57" s="74"/>
      <c r="V57" s="74"/>
      <c r="W57" s="74"/>
      <c r="X57" s="74"/>
      <c r="Y57" s="74"/>
      <c r="Z57" s="74"/>
      <c r="AE57" s="143"/>
    </row>
    <row r="58" spans="2:34" ht="20.25" customHeight="1">
      <c r="B58" s="59" t="s">
        <v>79</v>
      </c>
      <c r="C58" s="77"/>
      <c r="D58" s="77"/>
      <c r="E58" s="77"/>
      <c r="F58" s="70" t="s">
        <v>51</v>
      </c>
      <c r="G58" s="92" t="s">
        <v>167</v>
      </c>
      <c r="H58" s="102"/>
      <c r="I58" s="102"/>
      <c r="J58" s="102"/>
      <c r="K58" s="108"/>
      <c r="L58" s="79"/>
      <c r="M58" s="113"/>
      <c r="N58" s="117"/>
      <c r="O58" s="117"/>
      <c r="P58" s="121"/>
      <c r="Q58" s="126" t="s">
        <v>15</v>
      </c>
      <c r="R58" s="94"/>
      <c r="S58" s="104"/>
      <c r="T58" s="104"/>
      <c r="U58" s="104"/>
      <c r="V58" s="104"/>
      <c r="W58" s="104"/>
      <c r="X58" s="104"/>
      <c r="Y58" s="104"/>
      <c r="Z58" s="104"/>
      <c r="AA58" s="104"/>
      <c r="AB58" s="104"/>
      <c r="AC58" s="104"/>
      <c r="AD58" s="125"/>
      <c r="AE58" s="148"/>
      <c r="AH58" s="46" t="str">
        <f>IF(AND(判定!$B$9=FALSE,OR(G58="",M58="",R58="")),検索値!$A$4,"")</f>
        <v>※未記入項目があります。</v>
      </c>
    </row>
    <row r="59" spans="2:34" ht="5.25" customHeight="1">
      <c r="B59" s="53"/>
      <c r="AE59" s="143"/>
    </row>
    <row r="60" spans="2:34" ht="20.25" customHeight="1">
      <c r="B60" s="59" t="s">
        <v>146</v>
      </c>
      <c r="C60" s="77"/>
      <c r="D60" s="77"/>
      <c r="E60" s="77"/>
      <c r="F60" s="89"/>
      <c r="G60" s="100"/>
      <c r="H60" s="107"/>
      <c r="I60" s="45" t="s">
        <v>29</v>
      </c>
      <c r="J60" s="89"/>
      <c r="K60" s="107"/>
      <c r="L60" s="45" t="s">
        <v>14</v>
      </c>
      <c r="M60" s="89"/>
      <c r="N60" s="107"/>
      <c r="O60" s="45" t="s">
        <v>31</v>
      </c>
      <c r="P60" s="68" t="s">
        <v>156</v>
      </c>
      <c r="Q60" s="68"/>
      <c r="R60" s="89" t="str">
        <f>IFERROR(DATEDIF(判定!$B$13,判定!$D$1,"Y"),"")</f>
        <v/>
      </c>
      <c r="S60" s="107"/>
      <c r="T60" s="45" t="s">
        <v>158</v>
      </c>
      <c r="U60" s="130" t="e">
        <f>DATE(F60,J60,M60)</f>
        <v>#NUM!</v>
      </c>
      <c r="V60" s="131" t="s">
        <v>153</v>
      </c>
      <c r="W60" s="131"/>
      <c r="X60" s="135"/>
      <c r="AE60" s="143"/>
      <c r="AH60" s="46" t="str">
        <f>IF(OR(F60="",J60="",M60="",R60="",X60="",),検索値!$A$4,"")</f>
        <v>※未記入項目があります。</v>
      </c>
    </row>
    <row r="61" spans="2:34" ht="20.25" customHeight="1">
      <c r="B61" s="59" t="s">
        <v>160</v>
      </c>
      <c r="C61" s="77"/>
      <c r="D61" s="77"/>
      <c r="E61" s="77"/>
      <c r="G61" s="45" t="s">
        <v>95</v>
      </c>
      <c r="J61" s="45" t="s">
        <v>161</v>
      </c>
      <c r="L61" s="45" t="s">
        <v>159</v>
      </c>
      <c r="N61" s="85"/>
      <c r="O61" s="85"/>
      <c r="P61" s="85"/>
      <c r="Q61" s="85"/>
      <c r="R61" s="85"/>
      <c r="S61" s="85"/>
      <c r="T61" s="85"/>
      <c r="U61" s="85"/>
      <c r="V61" s="85"/>
      <c r="W61" s="85"/>
      <c r="X61" s="85"/>
      <c r="Y61" s="85"/>
      <c r="Z61" s="85"/>
      <c r="AA61" s="85"/>
      <c r="AB61" s="85"/>
      <c r="AC61" s="85"/>
      <c r="AD61" s="85"/>
      <c r="AE61" s="150" t="s">
        <v>34</v>
      </c>
      <c r="AH61" s="46" t="str">
        <f>IF(AND(判定!B15=FALSE,判定!C15=FALSE),検索値!$A$3,IF(AND(判定!C15=TRUE,N61=""),検索値!$A$4,IF(AND(判定!B15=TRUE,判定!C15=TRUE),"","")))</f>
        <v>※チェックを入れてください。</v>
      </c>
    </row>
    <row r="62" spans="2:34" ht="20.25" customHeight="1">
      <c r="B62" s="65" t="s">
        <v>4</v>
      </c>
      <c r="C62" s="85"/>
      <c r="D62" s="85"/>
      <c r="E62" s="85"/>
      <c r="F62" s="97"/>
      <c r="K62" s="45" t="s">
        <v>69</v>
      </c>
      <c r="N62" s="45" t="s">
        <v>233</v>
      </c>
      <c r="P62" s="79" t="s">
        <v>225</v>
      </c>
      <c r="Q62" s="127"/>
      <c r="R62" s="128"/>
      <c r="S62" s="129"/>
      <c r="T62" s="45" t="s">
        <v>193</v>
      </c>
      <c r="U62" s="70" t="s">
        <v>226</v>
      </c>
      <c r="V62" s="70"/>
      <c r="W62" s="132"/>
      <c r="X62" s="129"/>
      <c r="Y62" s="45" t="s">
        <v>227</v>
      </c>
      <c r="Z62" s="45" t="s">
        <v>228</v>
      </c>
      <c r="AC62" s="132"/>
      <c r="AD62" s="129"/>
      <c r="AE62" s="151" t="s">
        <v>193</v>
      </c>
      <c r="AH62" s="46" t="str">
        <f>IF(AND(判定!$B$16=FALSE,判定!$C$16=FALSE),検索値!$A$3,IF(AND(判定!$B$16=FALSE,判定!$C$16=TRUE,OR($R$62="",$W$62="",$AC$62="")),検索値!$A$4,""))</f>
        <v>※チェックを入れてください。</v>
      </c>
    </row>
    <row r="63" spans="2:34" ht="20.25" customHeight="1">
      <c r="B63" s="53" t="s">
        <v>143</v>
      </c>
      <c r="L63" s="45" t="s">
        <v>141</v>
      </c>
      <c r="P63" s="45" t="s">
        <v>250</v>
      </c>
      <c r="AE63" s="143"/>
      <c r="AH63" s="46" t="str">
        <f>IF(AND(判定!B17=FALSE,判定!C17=FALSE),検索値!$A$3,IF(AND(判定!B17=TRUE,判定!C17=TRUE),検索値!$A$6,""))</f>
        <v>※チェックを入れてください。</v>
      </c>
    </row>
    <row r="64" spans="2:34" ht="20.25" customHeight="1">
      <c r="B64" s="53" t="s">
        <v>162</v>
      </c>
      <c r="L64" s="45" t="s">
        <v>44</v>
      </c>
      <c r="Q64" s="45" t="s">
        <v>155</v>
      </c>
      <c r="AE64" s="143"/>
      <c r="AH64" s="46" t="str">
        <f>IF(AND(判定!B18=FALSE,判定!C18=FALSE),検索値!$A$3,IF(AND(判定!B18=TRUE,判定!C18=TRUE),検索値!A6,""))</f>
        <v>※チェックを入れてください。</v>
      </c>
    </row>
    <row r="65" spans="2:34" ht="20.25" customHeight="1">
      <c r="B65" s="59" t="str">
        <v>体験回数</v>
      </c>
      <c r="C65" s="77"/>
      <c r="D65" s="77"/>
      <c r="E65" s="77"/>
      <c r="G65" s="45" t="s">
        <v>164</v>
      </c>
      <c r="K65" s="45" t="s">
        <v>165</v>
      </c>
      <c r="O65" s="118"/>
      <c r="P65" s="122"/>
      <c r="Q65" s="45" t="s">
        <v>166</v>
      </c>
      <c r="AE65" s="143"/>
      <c r="AH65" s="46" t="str">
        <f>IF(AND(判定!B19=FALSE,判定!C19=FALSE),検索値!$A$3,IF(AND(判定!C19=TRUE,O65=""),検索値!$A$4,""))</f>
        <v>※チェックを入れてください。</v>
      </c>
    </row>
    <row r="66" spans="2:34" ht="20.25" customHeight="1">
      <c r="B66" s="52" t="s">
        <v>147</v>
      </c>
      <c r="C66" s="68"/>
      <c r="D66" s="68"/>
      <c r="E66" s="68"/>
      <c r="F66" s="98" t="s">
        <v>224</v>
      </c>
      <c r="G66" s="98"/>
      <c r="H66" s="98"/>
      <c r="I66" s="98"/>
      <c r="J66" s="98"/>
      <c r="K66" s="98"/>
      <c r="L66" s="98"/>
      <c r="M66" s="98"/>
      <c r="N66" s="98"/>
      <c r="O66" s="98"/>
      <c r="P66" s="98"/>
      <c r="Q66" s="98"/>
      <c r="R66" s="98"/>
      <c r="S66" s="98"/>
      <c r="T66" s="98"/>
      <c r="U66" s="98"/>
      <c r="V66" s="98"/>
      <c r="W66" s="98"/>
      <c r="X66" s="98"/>
      <c r="Y66" s="98"/>
      <c r="Z66" s="98"/>
      <c r="AA66" s="98"/>
      <c r="AB66" s="98"/>
      <c r="AC66" s="98"/>
      <c r="AD66" s="98"/>
      <c r="AE66" s="152"/>
    </row>
    <row r="67" spans="2:34" ht="5.25" customHeight="1">
      <c r="B67" s="52"/>
      <c r="C67" s="74"/>
      <c r="D67" s="74"/>
      <c r="E67" s="74"/>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152"/>
    </row>
    <row r="68" spans="2:34" ht="20.25" customHeight="1">
      <c r="B68" s="52"/>
      <c r="C68" s="75"/>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139"/>
      <c r="AE68" s="143"/>
    </row>
    <row r="69" spans="2:34" ht="20.25" customHeight="1">
      <c r="B69" s="53"/>
      <c r="C69" s="76"/>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140"/>
      <c r="AE69" s="143"/>
    </row>
    <row r="70" spans="2:34" ht="10.5" customHeight="1">
      <c r="B70" s="6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149"/>
    </row>
    <row r="71" spans="2:34" ht="20.25" customHeight="1">
      <c r="B71" s="50" t="s">
        <v>117</v>
      </c>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141"/>
    </row>
    <row r="72" spans="2:34" s="45" customFormat="1" ht="10.5" customHeight="1">
      <c r="B72" s="61"/>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146"/>
      <c r="AH72" s="46"/>
    </row>
    <row r="73" spans="2:34" s="45" customFormat="1" ht="10.5" customHeight="1">
      <c r="B73" s="62" t="s">
        <v>76</v>
      </c>
      <c r="C73" s="81"/>
      <c r="D73" s="81"/>
      <c r="E73" s="81"/>
      <c r="F73" s="95"/>
      <c r="G73" s="105"/>
      <c r="H73" s="105"/>
      <c r="I73" s="105"/>
      <c r="J73" s="105"/>
      <c r="K73" s="105"/>
      <c r="L73" s="105"/>
      <c r="M73" s="114"/>
      <c r="N73" s="116"/>
      <c r="O73" s="116"/>
      <c r="P73" s="116"/>
      <c r="Q73" s="116"/>
      <c r="R73" s="47"/>
      <c r="S73" s="47"/>
      <c r="T73" s="47"/>
      <c r="U73" s="47"/>
      <c r="V73" s="47"/>
      <c r="W73" s="47"/>
      <c r="X73" s="47"/>
      <c r="Y73" s="47"/>
      <c r="Z73" s="47"/>
      <c r="AA73" s="47"/>
      <c r="AB73" s="47"/>
      <c r="AC73" s="47"/>
      <c r="AD73" s="47"/>
      <c r="AE73" s="147"/>
      <c r="AH73" s="46" t="str">
        <f>IF(F73="",検索値!$A$4,"")</f>
        <v>※未記入項目があります。</v>
      </c>
    </row>
    <row r="74" spans="2:34" s="45" customFormat="1" ht="5.25" customHeight="1">
      <c r="B74" s="63"/>
      <c r="C74" s="82"/>
      <c r="D74" s="82"/>
      <c r="E74" s="82"/>
      <c r="F74" s="82"/>
      <c r="G74" s="82"/>
      <c r="H74" s="82"/>
      <c r="I74" s="82"/>
      <c r="J74" s="82"/>
      <c r="K74" s="82"/>
      <c r="L74" s="82"/>
      <c r="M74" s="82"/>
      <c r="N74" s="82"/>
      <c r="AE74" s="143"/>
      <c r="AH74" s="46"/>
    </row>
    <row r="75" spans="2:34" s="45" customFormat="1" ht="20.25" customHeight="1">
      <c r="B75" s="59" t="s">
        <v>50</v>
      </c>
      <c r="C75" s="77"/>
      <c r="D75" s="77"/>
      <c r="E75" s="77"/>
      <c r="F75" s="96"/>
      <c r="G75" s="106"/>
      <c r="H75" s="106"/>
      <c r="I75" s="106"/>
      <c r="J75" s="106"/>
      <c r="K75" s="106"/>
      <c r="L75" s="106"/>
      <c r="M75" s="115"/>
      <c r="N75" s="70" t="s">
        <v>81</v>
      </c>
      <c r="R75" s="71"/>
      <c r="S75" s="77" t="s">
        <v>78</v>
      </c>
      <c r="T75" s="77"/>
      <c r="U75" s="77"/>
      <c r="V75" s="77"/>
      <c r="W75" s="92" t="s">
        <v>55</v>
      </c>
      <c r="X75" s="102"/>
      <c r="Y75" s="102"/>
      <c r="Z75" s="102"/>
      <c r="AA75" s="102"/>
      <c r="AB75" s="102"/>
      <c r="AC75" s="102"/>
      <c r="AD75" s="108"/>
      <c r="AE75" s="143"/>
      <c r="AH75" s="46" t="str">
        <f>IF(OR(F75="",W75=""),検索値!$A$4,"")</f>
        <v>※未記入項目があります。</v>
      </c>
    </row>
    <row r="76" spans="2:34" s="45" customFormat="1" ht="5.25" customHeight="1">
      <c r="B76" s="53"/>
      <c r="AE76" s="143"/>
      <c r="AH76" s="46"/>
    </row>
    <row r="77" spans="2:34" s="45" customFormat="1" ht="20.25" customHeight="1">
      <c r="B77" s="59" t="s">
        <v>11</v>
      </c>
      <c r="C77" s="77"/>
      <c r="D77" s="77"/>
      <c r="E77" s="77"/>
      <c r="F77" s="94"/>
      <c r="G77" s="104"/>
      <c r="H77" s="104"/>
      <c r="I77" s="104"/>
      <c r="J77" s="104"/>
      <c r="K77" s="104"/>
      <c r="L77" s="104"/>
      <c r="M77" s="104"/>
      <c r="N77" s="104"/>
      <c r="O77" s="104"/>
      <c r="P77" s="104"/>
      <c r="Q77" s="125"/>
      <c r="R77" s="74"/>
      <c r="S77" s="77" t="s">
        <v>77</v>
      </c>
      <c r="T77" s="77"/>
      <c r="U77" s="77"/>
      <c r="V77" s="77"/>
      <c r="W77" s="92" t="s">
        <v>55</v>
      </c>
      <c r="X77" s="102"/>
      <c r="Y77" s="102"/>
      <c r="Z77" s="102"/>
      <c r="AA77" s="102"/>
      <c r="AB77" s="102"/>
      <c r="AC77" s="102"/>
      <c r="AD77" s="108"/>
      <c r="AE77" s="143"/>
      <c r="AH77" s="46" t="str">
        <f>IF(OR(F77="",W77=""),検索値!$A$4,"")</f>
        <v>※未記入項目があります。</v>
      </c>
    </row>
    <row r="78" spans="2:34" s="45" customFormat="1" ht="5.25" customHeight="1">
      <c r="B78" s="59"/>
      <c r="C78" s="83"/>
      <c r="D78" s="83"/>
      <c r="E78" s="83"/>
      <c r="F78" s="83"/>
      <c r="G78" s="83"/>
      <c r="H78" s="83"/>
      <c r="I78" s="83"/>
      <c r="J78" s="83"/>
      <c r="K78" s="83"/>
      <c r="L78" s="83"/>
      <c r="M78" s="83"/>
      <c r="N78" s="83"/>
      <c r="O78" s="74"/>
      <c r="P78" s="74"/>
      <c r="Q78" s="74"/>
      <c r="R78" s="74"/>
      <c r="S78" s="74"/>
      <c r="T78" s="74"/>
      <c r="U78" s="74"/>
      <c r="V78" s="74"/>
      <c r="W78" s="74"/>
      <c r="X78" s="74"/>
      <c r="Y78" s="74"/>
      <c r="Z78" s="74"/>
      <c r="AE78" s="143"/>
      <c r="AH78" s="46"/>
    </row>
    <row r="79" spans="2:34" s="45" customFormat="1" ht="20.25" customHeight="1">
      <c r="B79" s="59" t="s">
        <v>79</v>
      </c>
      <c r="C79" s="77"/>
      <c r="D79" s="77"/>
      <c r="E79" s="77"/>
      <c r="F79" s="70" t="s">
        <v>51</v>
      </c>
      <c r="G79" s="92" t="s">
        <v>167</v>
      </c>
      <c r="H79" s="102"/>
      <c r="I79" s="102"/>
      <c r="J79" s="102"/>
      <c r="K79" s="108"/>
      <c r="M79" s="113"/>
      <c r="N79" s="117"/>
      <c r="O79" s="117"/>
      <c r="P79" s="121"/>
      <c r="Q79" s="126" t="s">
        <v>15</v>
      </c>
      <c r="R79" s="94"/>
      <c r="S79" s="104"/>
      <c r="T79" s="104"/>
      <c r="U79" s="104"/>
      <c r="V79" s="104"/>
      <c r="W79" s="104"/>
      <c r="X79" s="104"/>
      <c r="Y79" s="104"/>
      <c r="Z79" s="104"/>
      <c r="AA79" s="104"/>
      <c r="AB79" s="104"/>
      <c r="AC79" s="104"/>
      <c r="AD79" s="125"/>
      <c r="AE79" s="148"/>
      <c r="AH79" s="46" t="str">
        <f>IF(OR(G79="",M79="",R79=""),検索値!$A$4,"")</f>
        <v>※未記入項目があります。</v>
      </c>
    </row>
    <row r="80" spans="2:34" s="45" customFormat="1" ht="5.25" customHeight="1">
      <c r="B80" s="53"/>
      <c r="AE80" s="143"/>
      <c r="AH80" s="46"/>
    </row>
    <row r="81" spans="2:34" s="45" customFormat="1" ht="20.25" customHeight="1">
      <c r="B81" s="59" t="s">
        <v>146</v>
      </c>
      <c r="C81" s="77"/>
      <c r="D81" s="77"/>
      <c r="E81" s="77"/>
      <c r="F81" s="89"/>
      <c r="G81" s="100"/>
      <c r="H81" s="107"/>
      <c r="I81" s="45" t="s">
        <v>29</v>
      </c>
      <c r="J81" s="89"/>
      <c r="K81" s="107"/>
      <c r="L81" s="45" t="s">
        <v>14</v>
      </c>
      <c r="M81" s="89"/>
      <c r="N81" s="107"/>
      <c r="O81" s="45" t="s">
        <v>31</v>
      </c>
      <c r="P81" s="68" t="s">
        <v>156</v>
      </c>
      <c r="Q81" s="68"/>
      <c r="R81" s="89" t="str">
        <f>IFERROR(DATEDIF(判定!$B$22,判定!$D$1,"Y"),"")</f>
        <v/>
      </c>
      <c r="S81" s="107"/>
      <c r="T81" s="45" t="s">
        <v>158</v>
      </c>
      <c r="U81" s="130" t="e">
        <f>DATE(F81,J81,M81)</f>
        <v>#NUM!</v>
      </c>
      <c r="V81" s="131" t="s">
        <v>153</v>
      </c>
      <c r="W81" s="131"/>
      <c r="X81" s="135"/>
      <c r="AE81" s="143"/>
      <c r="AH81" s="46" t="str">
        <f>IF(OR(F81="",J81="",M81="",R81="",X81=""),検索値!$A$4,"")</f>
        <v>※未記入項目があります。</v>
      </c>
    </row>
    <row r="82" spans="2:34" s="45" customFormat="1" ht="20.25" customHeight="1">
      <c r="B82" s="59" t="s">
        <v>160</v>
      </c>
      <c r="C82" s="77"/>
      <c r="D82" s="77"/>
      <c r="E82" s="77"/>
      <c r="G82" s="45" t="s">
        <v>95</v>
      </c>
      <c r="J82" s="45" t="s">
        <v>161</v>
      </c>
      <c r="L82" s="45" t="s">
        <v>159</v>
      </c>
      <c r="N82" s="85"/>
      <c r="O82" s="85"/>
      <c r="P82" s="85"/>
      <c r="Q82" s="85"/>
      <c r="R82" s="85"/>
      <c r="S82" s="85"/>
      <c r="T82" s="85"/>
      <c r="U82" s="85"/>
      <c r="V82" s="85"/>
      <c r="W82" s="85"/>
      <c r="X82" s="85"/>
      <c r="Y82" s="85"/>
      <c r="Z82" s="85"/>
      <c r="AA82" s="85"/>
      <c r="AB82" s="85"/>
      <c r="AC82" s="85"/>
      <c r="AD82" s="85"/>
      <c r="AE82" s="150" t="s">
        <v>34</v>
      </c>
      <c r="AH82" s="46" t="str">
        <f>IF(AND(判定!$B$24=FALSE,判定!$C$24=FALSE),検索値!$A$3,IF(AND(判定!$C$24=TRUE,N82=""),検索値!$A$4,""))</f>
        <v>※チェックを入れてください。</v>
      </c>
    </row>
    <row r="83" spans="2:34" ht="20.25" customHeight="1">
      <c r="B83" s="65" t="s">
        <v>4</v>
      </c>
      <c r="C83" s="85"/>
      <c r="D83" s="85"/>
      <c r="E83" s="85"/>
      <c r="F83" s="97"/>
      <c r="K83" s="45" t="s">
        <v>69</v>
      </c>
      <c r="N83" s="45" t="s">
        <v>233</v>
      </c>
      <c r="P83" s="79" t="s">
        <v>225</v>
      </c>
      <c r="Q83" s="127"/>
      <c r="R83" s="128"/>
      <c r="S83" s="129"/>
      <c r="T83" s="45" t="s">
        <v>193</v>
      </c>
      <c r="U83" s="70" t="s">
        <v>226</v>
      </c>
      <c r="V83" s="70"/>
      <c r="W83" s="132"/>
      <c r="X83" s="129"/>
      <c r="Y83" s="45" t="s">
        <v>227</v>
      </c>
      <c r="Z83" s="45" t="s">
        <v>228</v>
      </c>
      <c r="AC83" s="132"/>
      <c r="AD83" s="129"/>
      <c r="AE83" s="151" t="s">
        <v>193</v>
      </c>
      <c r="AH83" s="46" t="str">
        <f>IF(AND(判定!$B$25=FALSE,判定!$C$25=FALSE),検索値!$A$3,IF(AND(判定!$B$25=FALSE,判定!$C$25=TRUE,OR($R$83="",$W$83="",$AC$83="")),検索値!$A$4,""))</f>
        <v>※チェックを入れてください。</v>
      </c>
    </row>
    <row r="84" spans="2:34" s="45" customFormat="1" ht="20.25" customHeight="1">
      <c r="B84" s="53" t="s">
        <v>143</v>
      </c>
      <c r="L84" s="45" t="s">
        <v>141</v>
      </c>
      <c r="P84" s="45" t="s">
        <v>251</v>
      </c>
      <c r="AE84" s="143"/>
      <c r="AH84" s="46" t="str">
        <f>IF(AND(判定!$B$26=FALSE,判定!$C$26=FALSE),検索値!$A$3,IF(AND(判定!$B$26=TRUE,判定!$C$26=TRUE),検索値!$A$6,""))</f>
        <v>※チェックを入れてください。</v>
      </c>
    </row>
    <row r="85" spans="2:34" s="45" customFormat="1" ht="20.25" customHeight="1">
      <c r="B85" s="53" t="s">
        <v>162</v>
      </c>
      <c r="L85" s="45" t="s">
        <v>44</v>
      </c>
      <c r="Q85" s="45" t="s">
        <v>155</v>
      </c>
      <c r="AE85" s="143"/>
      <c r="AH85" s="46" t="str">
        <f>IF(AND(判定!$B$27=FALSE,判定!$C$27=FALSE),検索値!$A$3,IF(AND(判定!$B$27=TRUE,判定!$C$27=TRUE),検索値!$A$6,""))</f>
        <v>※チェックを入れてください。</v>
      </c>
    </row>
    <row r="86" spans="2:34" s="45" customFormat="1" ht="20.25" customHeight="1">
      <c r="B86" s="59" t="str">
        <v>体験回数</v>
      </c>
      <c r="C86" s="77"/>
      <c r="D86" s="77"/>
      <c r="E86" s="77"/>
      <c r="G86" s="45" t="s">
        <v>164</v>
      </c>
      <c r="K86" s="45" t="s">
        <v>165</v>
      </c>
      <c r="O86" s="118"/>
      <c r="P86" s="122"/>
      <c r="Q86" s="45" t="s">
        <v>166</v>
      </c>
      <c r="AE86" s="143"/>
      <c r="AH86" s="46" t="str">
        <f>IF(AND(判定!$B$28=FALSE,判定!$C$28=FALSE),検索値!$A$3,IF(AND(判定!$C$28=TRUE,O86=""),検索値!$A$4,""))</f>
        <v>※チェックを入れてください。</v>
      </c>
    </row>
    <row r="87" spans="2:34" s="45" customFormat="1" ht="20.25" customHeight="1">
      <c r="B87" s="52" t="s">
        <v>147</v>
      </c>
      <c r="C87" s="68"/>
      <c r="D87" s="68"/>
      <c r="E87" s="68"/>
      <c r="F87" s="98" t="s">
        <v>224</v>
      </c>
      <c r="G87" s="99"/>
      <c r="H87" s="99"/>
      <c r="I87" s="99"/>
      <c r="J87" s="99"/>
      <c r="K87" s="99"/>
      <c r="L87" s="99"/>
      <c r="M87" s="99"/>
      <c r="N87" s="99"/>
      <c r="O87" s="99"/>
      <c r="P87" s="99"/>
      <c r="Q87" s="99"/>
      <c r="R87" s="99"/>
      <c r="S87" s="99"/>
      <c r="T87" s="99"/>
      <c r="U87" s="99"/>
      <c r="V87" s="99"/>
      <c r="W87" s="99"/>
      <c r="X87" s="99"/>
      <c r="Y87" s="99"/>
      <c r="Z87" s="99"/>
      <c r="AA87" s="99"/>
      <c r="AB87" s="99"/>
      <c r="AC87" s="99"/>
      <c r="AD87" s="99"/>
      <c r="AE87" s="153"/>
      <c r="AH87" s="156"/>
    </row>
    <row r="88" spans="2:34" s="45" customFormat="1" ht="5.25" customHeight="1">
      <c r="B88" s="52"/>
      <c r="C88" s="74"/>
      <c r="D88" s="74"/>
      <c r="E88" s="74"/>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153"/>
      <c r="AH88" s="46"/>
    </row>
    <row r="89" spans="2:34" s="45" customFormat="1" ht="20.25" customHeight="1">
      <c r="B89" s="52"/>
      <c r="C89" s="75"/>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139"/>
      <c r="AE89" s="143"/>
      <c r="AH89" s="46"/>
    </row>
    <row r="90" spans="2:34" s="45" customFormat="1" ht="20.25" customHeight="1">
      <c r="B90" s="53"/>
      <c r="C90" s="76"/>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140"/>
      <c r="AE90" s="143"/>
      <c r="AH90" s="46"/>
    </row>
    <row r="91" spans="2:34" s="45" customFormat="1" ht="10.5" customHeight="1">
      <c r="B91" s="6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149"/>
      <c r="AH91" s="46"/>
    </row>
    <row r="92" spans="2:34" ht="5.25" customHeight="1"/>
  </sheetData>
  <mergeCells count="111">
    <mergeCell ref="B2:AE2"/>
    <mergeCell ref="V3:X3"/>
    <mergeCell ref="Z3:AA3"/>
    <mergeCell ref="AC3:AD3"/>
    <mergeCell ref="B5:AE5"/>
    <mergeCell ref="B7:E7"/>
    <mergeCell ref="F7:H7"/>
    <mergeCell ref="J7:K7"/>
    <mergeCell ref="M7:N7"/>
    <mergeCell ref="K10:U10"/>
    <mergeCell ref="U12:V12"/>
    <mergeCell ref="X12:Y12"/>
    <mergeCell ref="U14:V14"/>
    <mergeCell ref="X14:Y14"/>
    <mergeCell ref="B20:E20"/>
    <mergeCell ref="F20:K20"/>
    <mergeCell ref="AC22:AD22"/>
    <mergeCell ref="AC24:AD24"/>
    <mergeCell ref="B27:E27"/>
    <mergeCell ref="B31:E31"/>
    <mergeCell ref="P32:Z32"/>
    <mergeCell ref="B33:I33"/>
    <mergeCell ref="B35:AE35"/>
    <mergeCell ref="B37:E37"/>
    <mergeCell ref="F37:M37"/>
    <mergeCell ref="B39:E39"/>
    <mergeCell ref="F39:M39"/>
    <mergeCell ref="B41:E41"/>
    <mergeCell ref="F41:M41"/>
    <mergeCell ref="S41:V41"/>
    <mergeCell ref="W41:AD41"/>
    <mergeCell ref="B43:E43"/>
    <mergeCell ref="F43:Q43"/>
    <mergeCell ref="S43:V43"/>
    <mergeCell ref="W43:AD43"/>
    <mergeCell ref="B45:E45"/>
    <mergeCell ref="G45:K45"/>
    <mergeCell ref="M45:P45"/>
    <mergeCell ref="R45:AD45"/>
    <mergeCell ref="B48:AE48"/>
    <mergeCell ref="V49:X49"/>
    <mergeCell ref="Z49:AA49"/>
    <mergeCell ref="AC49:AD49"/>
    <mergeCell ref="B50:AE50"/>
    <mergeCell ref="B52:E52"/>
    <mergeCell ref="F52:M52"/>
    <mergeCell ref="B54:E54"/>
    <mergeCell ref="F54:M54"/>
    <mergeCell ref="S54:V54"/>
    <mergeCell ref="W54:AD54"/>
    <mergeCell ref="B56:E56"/>
    <mergeCell ref="F56:Q56"/>
    <mergeCell ref="S56:V56"/>
    <mergeCell ref="W56:AD56"/>
    <mergeCell ref="B58:E58"/>
    <mergeCell ref="G58:K58"/>
    <mergeCell ref="M58:P58"/>
    <mergeCell ref="R58:AD58"/>
    <mergeCell ref="B60:E60"/>
    <mergeCell ref="F60:H60"/>
    <mergeCell ref="J60:K60"/>
    <mergeCell ref="M60:N60"/>
    <mergeCell ref="P60:Q60"/>
    <mergeCell ref="R60:S60"/>
    <mergeCell ref="V60:W60"/>
    <mergeCell ref="B61:E61"/>
    <mergeCell ref="N61:AD61"/>
    <mergeCell ref="R62:S62"/>
    <mergeCell ref="W62:X62"/>
    <mergeCell ref="AC62:AD62"/>
    <mergeCell ref="B65:E65"/>
    <mergeCell ref="O65:P65"/>
    <mergeCell ref="B66:E66"/>
    <mergeCell ref="B71:AE71"/>
    <mergeCell ref="B73:E73"/>
    <mergeCell ref="F73:M73"/>
    <mergeCell ref="B75:E75"/>
    <mergeCell ref="F75:M75"/>
    <mergeCell ref="S75:V75"/>
    <mergeCell ref="W75:AD75"/>
    <mergeCell ref="B77:E77"/>
    <mergeCell ref="F77:Q77"/>
    <mergeCell ref="S77:V77"/>
    <mergeCell ref="W77:AD77"/>
    <mergeCell ref="B79:E79"/>
    <mergeCell ref="G79:K79"/>
    <mergeCell ref="M79:P79"/>
    <mergeCell ref="R79:AD79"/>
    <mergeCell ref="B81:E81"/>
    <mergeCell ref="F81:H81"/>
    <mergeCell ref="J81:K81"/>
    <mergeCell ref="M81:N81"/>
    <mergeCell ref="P81:Q81"/>
    <mergeCell ref="R81:S81"/>
    <mergeCell ref="V81:W81"/>
    <mergeCell ref="B82:E82"/>
    <mergeCell ref="N82:AD82"/>
    <mergeCell ref="R83:S83"/>
    <mergeCell ref="W83:X83"/>
    <mergeCell ref="AC83:AD83"/>
    <mergeCell ref="B86:E86"/>
    <mergeCell ref="O86:P86"/>
    <mergeCell ref="B87:E87"/>
    <mergeCell ref="B9:E10"/>
    <mergeCell ref="B22:B25"/>
    <mergeCell ref="M22:M25"/>
    <mergeCell ref="F27:AE28"/>
    <mergeCell ref="C29:AD30"/>
    <mergeCell ref="F66:AE67"/>
    <mergeCell ref="C68:AD69"/>
    <mergeCell ref="C89:AD90"/>
  </mergeCells>
  <phoneticPr fontId="1" type="Hiragana"/>
  <conditionalFormatting sqref="K10:U10">
    <cfRule type="cellIs" dxfId="72" priority="23" operator="notBetween">
      <formula>""</formula>
      <formula>""</formula>
    </cfRule>
  </conditionalFormatting>
  <conditionalFormatting sqref="AC22:AD22">
    <cfRule type="cellIs" dxfId="71" priority="12" operator="notBetween">
      <formula>""</formula>
      <formula>""</formula>
    </cfRule>
  </conditionalFormatting>
  <conditionalFormatting sqref="AC24:AD24">
    <cfRule type="cellIs" dxfId="70" priority="11" operator="notBetween">
      <formula>""</formula>
      <formula>""</formula>
    </cfRule>
  </conditionalFormatting>
  <conditionalFormatting sqref="P32">
    <cfRule type="cellIs" dxfId="69" priority="22" operator="notBetween">
      <formula>""</formula>
      <formula>""</formula>
    </cfRule>
  </conditionalFormatting>
  <conditionalFormatting sqref="C29:AD30">
    <cfRule type="cellIs" dxfId="68" priority="13" operator="notBetween">
      <formula>""</formula>
      <formula>""</formula>
    </cfRule>
  </conditionalFormatting>
  <conditionalFormatting sqref="N61:AD61">
    <cfRule type="cellIs" dxfId="67" priority="10" operator="notBetween">
      <formula>""</formula>
      <formula>""</formula>
    </cfRule>
  </conditionalFormatting>
  <conditionalFormatting sqref="O65:P65">
    <cfRule type="cellIs" dxfId="66" priority="9" operator="notBetween">
      <formula>""</formula>
      <formula>""</formula>
    </cfRule>
  </conditionalFormatting>
  <conditionalFormatting sqref="C68:AD69">
    <cfRule type="cellIs" dxfId="65" priority="8" operator="notBetween">
      <formula>""</formula>
      <formula>""</formula>
    </cfRule>
  </conditionalFormatting>
  <conditionalFormatting sqref="N82:AD82">
    <cfRule type="cellIs" dxfId="64" priority="7" operator="notBetween">
      <formula>""</formula>
      <formula>""</formula>
    </cfRule>
  </conditionalFormatting>
  <conditionalFormatting sqref="O86:P86">
    <cfRule type="cellIs" dxfId="63" priority="6" operator="notBetween">
      <formula>""</formula>
      <formula>""</formula>
    </cfRule>
  </conditionalFormatting>
  <conditionalFormatting sqref="C89:AD90">
    <cfRule type="cellIs" dxfId="62" priority="5" operator="notBetween">
      <formula>""</formula>
      <formula>""</formula>
    </cfRule>
  </conditionalFormatting>
  <printOptions horizontalCentered="1"/>
  <pageMargins left="0.70866141732283461" right="0.70866141732283461" top="1.1417322834645669" bottom="0.3543307086614173" header="0.31496062992125984" footer="0.31496062992125984"/>
  <pageSetup paperSize="9" scale="98" fitToWidth="1" fitToHeight="1" orientation="portrait" usePrinterDefaults="1" r:id="rId1"/>
  <headerFooter differentFirst="1">
    <firstHeader>&amp;L&amp;"BIZ UDPゴシック,regular"&amp;K00-025
　　　事務局記入欄　ガ　イ　ド：
　　 　　　　　　　　　　 サブガイド：
　　 　　　　　　　　　　 研　修　生：&amp;C&amp;"BIZ UDPゴシック,regular"&amp;K00-025
　　　 　　　　　　　　　　　　　　　　弁当製作者：    　　　  （受渡し時間：　　　　） 
弁当配達者：　　　　
　到着時間／場所:　　　&amp;R&amp;"BIZ UDPゴシック,regular"&amp;K00-025
（受付印）　</firstHeader>
  </headerFooter>
  <rowBreaks count="2" manualBreakCount="2">
    <brk id="47" max="31" man="1"/>
    <brk id="91" max="31" man="1"/>
  </rowBreaks>
  <drawing r:id="rId2"/>
  <legacyDrawing r:id="rId3"/>
  <mc:AlternateContent>
    <mc:Choice xmlns:x14="http://schemas.microsoft.com/office/spreadsheetml/2009/9/main" Requires="x14">
      <controls>
        <mc:AlternateContent>
          <mc:Choice Requires="x14">
            <control shapeId="2050" r:id="rId4" name="チェック 2">
              <controlPr defaultSize="0" autoPict="0">
                <anchor moveWithCells="1">
                  <from xmlns:xdr="http://schemas.openxmlformats.org/drawingml/2006/spreadsheetDrawing">
                    <xdr:col>5</xdr:col>
                    <xdr:colOff>0</xdr:colOff>
                    <xdr:row>8</xdr:row>
                    <xdr:rowOff>27940</xdr:rowOff>
                  </from>
                  <to xmlns:xdr="http://schemas.openxmlformats.org/drawingml/2006/spreadsheetDrawing">
                    <xdr:col>9</xdr:col>
                    <xdr:colOff>66675</xdr:colOff>
                    <xdr:row>8</xdr:row>
                    <xdr:rowOff>238125</xdr:rowOff>
                  </to>
                </anchor>
              </controlPr>
            </control>
          </mc:Choice>
        </mc:AlternateContent>
        <mc:AlternateContent>
          <mc:Choice Requires="x14">
            <control shapeId="2052" r:id="rId5" name="チェック 4">
              <controlPr defaultSize="0" autoPict="0">
                <anchor moveWithCells="1">
                  <from xmlns:xdr="http://schemas.openxmlformats.org/drawingml/2006/spreadsheetDrawing">
                    <xdr:col>24</xdr:col>
                    <xdr:colOff>171450</xdr:colOff>
                    <xdr:row>8</xdr:row>
                    <xdr:rowOff>27940</xdr:rowOff>
                  </from>
                  <to xmlns:xdr="http://schemas.openxmlformats.org/drawingml/2006/spreadsheetDrawing">
                    <xdr:col>30</xdr:col>
                    <xdr:colOff>95250</xdr:colOff>
                    <xdr:row>8</xdr:row>
                    <xdr:rowOff>238125</xdr:rowOff>
                  </to>
                </anchor>
              </controlPr>
            </control>
          </mc:Choice>
        </mc:AlternateContent>
        <mc:AlternateContent>
          <mc:Choice Requires="x14">
            <control shapeId="2053" r:id="rId6" name="チェック 5">
              <controlPr defaultSize="0" autoPict="0">
                <anchor moveWithCells="1">
                  <from xmlns:xdr="http://schemas.openxmlformats.org/drawingml/2006/spreadsheetDrawing">
                    <xdr:col>5</xdr:col>
                    <xdr:colOff>0</xdr:colOff>
                    <xdr:row>9</xdr:row>
                    <xdr:rowOff>27940</xdr:rowOff>
                  </from>
                  <to xmlns:xdr="http://schemas.openxmlformats.org/drawingml/2006/spreadsheetDrawing">
                    <xdr:col>8</xdr:col>
                    <xdr:colOff>161925</xdr:colOff>
                    <xdr:row>9</xdr:row>
                    <xdr:rowOff>238125</xdr:rowOff>
                  </to>
                </anchor>
              </controlPr>
            </control>
          </mc:Choice>
        </mc:AlternateContent>
        <mc:AlternateContent>
          <mc:Choice Requires="x14">
            <control shapeId="2054" r:id="rId7" name="チェック 6">
              <controlPr defaultSize="0" autoPict="0">
                <anchor moveWithCells="1">
                  <from xmlns:xdr="http://schemas.openxmlformats.org/drawingml/2006/spreadsheetDrawing">
                    <xdr:col>9</xdr:col>
                    <xdr:colOff>171450</xdr:colOff>
                    <xdr:row>8</xdr:row>
                    <xdr:rowOff>27940</xdr:rowOff>
                  </from>
                  <to xmlns:xdr="http://schemas.openxmlformats.org/drawingml/2006/spreadsheetDrawing">
                    <xdr:col>13</xdr:col>
                    <xdr:colOff>133350</xdr:colOff>
                    <xdr:row>8</xdr:row>
                    <xdr:rowOff>238125</xdr:rowOff>
                  </to>
                </anchor>
              </controlPr>
            </control>
          </mc:Choice>
        </mc:AlternateContent>
        <mc:AlternateContent>
          <mc:Choice Requires="x14">
            <control shapeId="2055" r:id="rId8" name="チェック 7">
              <controlPr defaultSize="0" autoPict="0">
                <anchor moveWithCells="1">
                  <from xmlns:xdr="http://schemas.openxmlformats.org/drawingml/2006/spreadsheetDrawing">
                    <xdr:col>13</xdr:col>
                    <xdr:colOff>171450</xdr:colOff>
                    <xdr:row>8</xdr:row>
                    <xdr:rowOff>27940</xdr:rowOff>
                  </from>
                  <to xmlns:xdr="http://schemas.openxmlformats.org/drawingml/2006/spreadsheetDrawing">
                    <xdr:col>18</xdr:col>
                    <xdr:colOff>104775</xdr:colOff>
                    <xdr:row>8</xdr:row>
                    <xdr:rowOff>238125</xdr:rowOff>
                  </to>
                </anchor>
              </controlPr>
            </control>
          </mc:Choice>
        </mc:AlternateContent>
        <mc:AlternateContent>
          <mc:Choice Requires="x14">
            <control shapeId="2058" r:id="rId9" name="チェック 10">
              <controlPr defaultSize="0" autoPict="0">
                <anchor moveWithCells="1">
                  <from xmlns:xdr="http://schemas.openxmlformats.org/drawingml/2006/spreadsheetDrawing">
                    <xdr:col>5</xdr:col>
                    <xdr:colOff>19685</xdr:colOff>
                    <xdr:row>30</xdr:row>
                    <xdr:rowOff>20320</xdr:rowOff>
                  </from>
                  <to xmlns:xdr="http://schemas.openxmlformats.org/drawingml/2006/spreadsheetDrawing">
                    <xdr:col>8</xdr:col>
                    <xdr:colOff>67310</xdr:colOff>
                    <xdr:row>30</xdr:row>
                    <xdr:rowOff>229870</xdr:rowOff>
                  </to>
                </anchor>
              </controlPr>
            </control>
          </mc:Choice>
        </mc:AlternateContent>
        <mc:AlternateContent>
          <mc:Choice Requires="x14">
            <control shapeId="2061" r:id="rId10" name="チェック 13">
              <controlPr defaultSize="0" autoPict="0">
                <anchor moveWithCells="1">
                  <from xmlns:xdr="http://schemas.openxmlformats.org/drawingml/2006/spreadsheetDrawing">
                    <xdr:col>8</xdr:col>
                    <xdr:colOff>48260</xdr:colOff>
                    <xdr:row>30</xdr:row>
                    <xdr:rowOff>31115</xdr:rowOff>
                  </from>
                  <to xmlns:xdr="http://schemas.openxmlformats.org/drawingml/2006/spreadsheetDrawing">
                    <xdr:col>12</xdr:col>
                    <xdr:colOff>105410</xdr:colOff>
                    <xdr:row>30</xdr:row>
                    <xdr:rowOff>241300</xdr:rowOff>
                  </to>
                </anchor>
              </controlPr>
            </control>
          </mc:Choice>
        </mc:AlternateContent>
        <mc:AlternateContent>
          <mc:Choice Requires="x14">
            <control shapeId="2062" r:id="rId11" name="チェック 14">
              <controlPr defaultSize="0" autoPict="0">
                <anchor moveWithCells="1">
                  <from xmlns:xdr="http://schemas.openxmlformats.org/drawingml/2006/spreadsheetDrawing">
                    <xdr:col>12</xdr:col>
                    <xdr:colOff>167640</xdr:colOff>
                    <xdr:row>30</xdr:row>
                    <xdr:rowOff>30480</xdr:rowOff>
                  </from>
                  <to xmlns:xdr="http://schemas.openxmlformats.org/drawingml/2006/spreadsheetDrawing">
                    <xdr:col>15</xdr:col>
                    <xdr:colOff>148590</xdr:colOff>
                    <xdr:row>30</xdr:row>
                    <xdr:rowOff>240030</xdr:rowOff>
                  </to>
                </anchor>
              </controlPr>
            </control>
          </mc:Choice>
        </mc:AlternateContent>
        <mc:AlternateContent>
          <mc:Choice Requires="x14">
            <control shapeId="2064" r:id="rId12" name="チェック 16">
              <controlPr defaultSize="0" autoPict="0">
                <anchor moveWithCells="1">
                  <from xmlns:xdr="http://schemas.openxmlformats.org/drawingml/2006/spreadsheetDrawing">
                    <xdr:col>16</xdr:col>
                    <xdr:colOff>38100</xdr:colOff>
                    <xdr:row>30</xdr:row>
                    <xdr:rowOff>19050</xdr:rowOff>
                  </from>
                  <to xmlns:xdr="http://schemas.openxmlformats.org/drawingml/2006/spreadsheetDrawing">
                    <xdr:col>22</xdr:col>
                    <xdr:colOff>38100</xdr:colOff>
                    <xdr:row>30</xdr:row>
                    <xdr:rowOff>229235</xdr:rowOff>
                  </to>
                </anchor>
              </controlPr>
            </control>
          </mc:Choice>
        </mc:AlternateContent>
        <mc:AlternateContent>
          <mc:Choice Requires="x14">
            <control shapeId="2065" r:id="rId13" name="チェック 17">
              <controlPr defaultSize="0" autoPict="0">
                <anchor moveWithCells="1">
                  <from xmlns:xdr="http://schemas.openxmlformats.org/drawingml/2006/spreadsheetDrawing">
                    <xdr:col>5</xdr:col>
                    <xdr:colOff>19050</xdr:colOff>
                    <xdr:row>31</xdr:row>
                    <xdr:rowOff>30480</xdr:rowOff>
                  </from>
                  <to xmlns:xdr="http://schemas.openxmlformats.org/drawingml/2006/spreadsheetDrawing">
                    <xdr:col>10</xdr:col>
                    <xdr:colOff>0</xdr:colOff>
                    <xdr:row>31</xdr:row>
                    <xdr:rowOff>240030</xdr:rowOff>
                  </to>
                </anchor>
              </controlPr>
            </control>
          </mc:Choice>
        </mc:AlternateContent>
        <mc:AlternateContent>
          <mc:Choice Requires="x14">
            <control shapeId="2066" r:id="rId14" name="チェック 18">
              <controlPr defaultSize="0" autoPict="0">
                <anchor moveWithCells="1">
                  <from xmlns:xdr="http://schemas.openxmlformats.org/drawingml/2006/spreadsheetDrawing">
                    <xdr:col>25</xdr:col>
                    <xdr:colOff>19050</xdr:colOff>
                    <xdr:row>30</xdr:row>
                    <xdr:rowOff>19050</xdr:rowOff>
                  </from>
                  <to xmlns:xdr="http://schemas.openxmlformats.org/drawingml/2006/spreadsheetDrawing">
                    <xdr:col>28</xdr:col>
                    <xdr:colOff>104775</xdr:colOff>
                    <xdr:row>30</xdr:row>
                    <xdr:rowOff>238125</xdr:rowOff>
                  </to>
                </anchor>
              </controlPr>
            </control>
          </mc:Choice>
        </mc:AlternateContent>
        <mc:AlternateContent>
          <mc:Choice Requires="x14">
            <control shapeId="2068" r:id="rId15" name="チェック 20">
              <controlPr defaultSize="0" autoPict="0">
                <anchor moveWithCells="1">
                  <from xmlns:xdr="http://schemas.openxmlformats.org/drawingml/2006/spreadsheetDrawing">
                    <xdr:col>14</xdr:col>
                    <xdr:colOff>38100</xdr:colOff>
                    <xdr:row>32</xdr:row>
                    <xdr:rowOff>27940</xdr:rowOff>
                  </from>
                  <to xmlns:xdr="http://schemas.openxmlformats.org/drawingml/2006/spreadsheetDrawing">
                    <xdr:col>17</xdr:col>
                    <xdr:colOff>0</xdr:colOff>
                    <xdr:row>32</xdr:row>
                    <xdr:rowOff>238125</xdr:rowOff>
                  </to>
                </anchor>
              </controlPr>
            </control>
          </mc:Choice>
        </mc:AlternateContent>
        <mc:AlternateContent>
          <mc:Choice Requires="x14">
            <control shapeId="2069" r:id="rId16" name="チェック 21">
              <controlPr defaultSize="0" autoPict="0">
                <anchor moveWithCells="1">
                  <from xmlns:xdr="http://schemas.openxmlformats.org/drawingml/2006/spreadsheetDrawing">
                    <xdr:col>16</xdr:col>
                    <xdr:colOff>180975</xdr:colOff>
                    <xdr:row>32</xdr:row>
                    <xdr:rowOff>27940</xdr:rowOff>
                  </from>
                  <to xmlns:xdr="http://schemas.openxmlformats.org/drawingml/2006/spreadsheetDrawing">
                    <xdr:col>19</xdr:col>
                    <xdr:colOff>152400</xdr:colOff>
                    <xdr:row>32</xdr:row>
                    <xdr:rowOff>238125</xdr:rowOff>
                  </to>
                </anchor>
              </controlPr>
            </control>
          </mc:Choice>
        </mc:AlternateContent>
        <mc:AlternateContent>
          <mc:Choice Requires="x14">
            <control shapeId="2070" r:id="rId17" name="チェック 22">
              <controlPr defaultSize="0" autoPict="0">
                <anchor moveWithCells="1">
                  <from xmlns:xdr="http://schemas.openxmlformats.org/drawingml/2006/spreadsheetDrawing">
                    <xdr:col>19</xdr:col>
                    <xdr:colOff>180975</xdr:colOff>
                    <xdr:row>32</xdr:row>
                    <xdr:rowOff>27940</xdr:rowOff>
                  </from>
                  <to xmlns:xdr="http://schemas.openxmlformats.org/drawingml/2006/spreadsheetDrawing">
                    <xdr:col>22</xdr:col>
                    <xdr:colOff>142875</xdr:colOff>
                    <xdr:row>32</xdr:row>
                    <xdr:rowOff>238125</xdr:rowOff>
                  </to>
                </anchor>
              </controlPr>
            </control>
          </mc:Choice>
        </mc:AlternateContent>
        <mc:AlternateContent>
          <mc:Choice Requires="x14">
            <control shapeId="2071" r:id="rId18" name="チェック 23">
              <controlPr defaultSize="0" autoPict="0">
                <anchor moveWithCells="1">
                  <from xmlns:xdr="http://schemas.openxmlformats.org/drawingml/2006/spreadsheetDrawing">
                    <xdr:col>22</xdr:col>
                    <xdr:colOff>180975</xdr:colOff>
                    <xdr:row>32</xdr:row>
                    <xdr:rowOff>27940</xdr:rowOff>
                  </from>
                  <to xmlns:xdr="http://schemas.openxmlformats.org/drawingml/2006/spreadsheetDrawing">
                    <xdr:col>25</xdr:col>
                    <xdr:colOff>152400</xdr:colOff>
                    <xdr:row>32</xdr:row>
                    <xdr:rowOff>238125</xdr:rowOff>
                  </to>
                </anchor>
              </controlPr>
            </control>
          </mc:Choice>
        </mc:AlternateContent>
        <mc:AlternateContent>
          <mc:Choice Requires="x14">
            <control shapeId="2072" r:id="rId19" name="チェック 24">
              <controlPr defaultSize="0" autoPict="0">
                <anchor moveWithCells="1">
                  <from xmlns:xdr="http://schemas.openxmlformats.org/drawingml/2006/spreadsheetDrawing">
                    <xdr:col>25</xdr:col>
                    <xdr:colOff>180975</xdr:colOff>
                    <xdr:row>32</xdr:row>
                    <xdr:rowOff>27940</xdr:rowOff>
                  </from>
                  <to xmlns:xdr="http://schemas.openxmlformats.org/drawingml/2006/spreadsheetDrawing">
                    <xdr:col>29</xdr:col>
                    <xdr:colOff>95250</xdr:colOff>
                    <xdr:row>32</xdr:row>
                    <xdr:rowOff>238125</xdr:rowOff>
                  </to>
                </anchor>
              </controlPr>
            </control>
          </mc:Choice>
        </mc:AlternateContent>
        <mc:AlternateContent>
          <mc:Choice Requires="x14">
            <control shapeId="2093" r:id="rId20" name="チェック 45">
              <controlPr defaultSize="0" autoPict="0">
                <anchor moveWithCells="1">
                  <from xmlns:xdr="http://schemas.openxmlformats.org/drawingml/2006/spreadsheetDrawing">
                    <xdr:col>15</xdr:col>
                    <xdr:colOff>9525</xdr:colOff>
                    <xdr:row>15</xdr:row>
                    <xdr:rowOff>8890</xdr:rowOff>
                  </from>
                  <to xmlns:xdr="http://schemas.openxmlformats.org/drawingml/2006/spreadsheetDrawing">
                    <xdr:col>17</xdr:col>
                    <xdr:colOff>152400</xdr:colOff>
                    <xdr:row>15</xdr:row>
                    <xdr:rowOff>238125</xdr:rowOff>
                  </to>
                </anchor>
              </controlPr>
            </control>
          </mc:Choice>
        </mc:AlternateContent>
        <mc:AlternateContent>
          <mc:Choice Requires="x14">
            <control shapeId="2094" r:id="rId21" name="チェック 46">
              <controlPr defaultSize="0" autoPict="0">
                <anchor moveWithCells="1">
                  <from xmlns:xdr="http://schemas.openxmlformats.org/drawingml/2006/spreadsheetDrawing">
                    <xdr:col>18</xdr:col>
                    <xdr:colOff>9525</xdr:colOff>
                    <xdr:row>15</xdr:row>
                    <xdr:rowOff>10160</xdr:rowOff>
                  </from>
                  <to xmlns:xdr="http://schemas.openxmlformats.org/drawingml/2006/spreadsheetDrawing">
                    <xdr:col>20</xdr:col>
                    <xdr:colOff>171450</xdr:colOff>
                    <xdr:row>15</xdr:row>
                    <xdr:rowOff>229235</xdr:rowOff>
                  </to>
                </anchor>
              </controlPr>
            </control>
          </mc:Choice>
        </mc:AlternateContent>
        <mc:AlternateContent>
          <mc:Choice Requires="x14">
            <control shapeId="2098" r:id="rId22" name="チェック 50">
              <controlPr defaultSize="0" autoPict="0">
                <anchor moveWithCells="1">
                  <from xmlns:xdr="http://schemas.openxmlformats.org/drawingml/2006/spreadsheetDrawing">
                    <xdr:col>13</xdr:col>
                    <xdr:colOff>0</xdr:colOff>
                    <xdr:row>21</xdr:row>
                    <xdr:rowOff>27305</xdr:rowOff>
                  </from>
                  <to xmlns:xdr="http://schemas.openxmlformats.org/drawingml/2006/spreadsheetDrawing">
                    <xdr:col>27</xdr:col>
                    <xdr:colOff>121285</xdr:colOff>
                    <xdr:row>22</xdr:row>
                    <xdr:rowOff>8255</xdr:rowOff>
                  </to>
                </anchor>
              </controlPr>
            </control>
          </mc:Choice>
        </mc:AlternateContent>
        <mc:AlternateContent>
          <mc:Choice Requires="x14">
            <control shapeId="2099" r:id="rId23" name="チェック 51">
              <controlPr defaultSize="0" autoPict="0">
                <anchor moveWithCells="1">
                  <from xmlns:xdr="http://schemas.openxmlformats.org/drawingml/2006/spreadsheetDrawing">
                    <xdr:col>13</xdr:col>
                    <xdr:colOff>0</xdr:colOff>
                    <xdr:row>23</xdr:row>
                    <xdr:rowOff>30480</xdr:rowOff>
                  </from>
                  <to xmlns:xdr="http://schemas.openxmlformats.org/drawingml/2006/spreadsheetDrawing">
                    <xdr:col>27</xdr:col>
                    <xdr:colOff>38100</xdr:colOff>
                    <xdr:row>23</xdr:row>
                    <xdr:rowOff>240030</xdr:rowOff>
                  </to>
                </anchor>
              </controlPr>
            </control>
          </mc:Choice>
        </mc:AlternateContent>
        <mc:AlternateContent>
          <mc:Choice Requires="x14">
            <control shapeId="2133" r:id="rId24" name="チェック 85">
              <controlPr defaultSize="0" autoPict="0">
                <anchor moveWithCells="1">
                  <from xmlns:xdr="http://schemas.openxmlformats.org/drawingml/2006/spreadsheetDrawing">
                    <xdr:col>4</xdr:col>
                    <xdr:colOff>171450</xdr:colOff>
                    <xdr:row>60</xdr:row>
                    <xdr:rowOff>8890</xdr:rowOff>
                  </from>
                  <to xmlns:xdr="http://schemas.openxmlformats.org/drawingml/2006/spreadsheetDrawing">
                    <xdr:col>7</xdr:col>
                    <xdr:colOff>104775</xdr:colOff>
                    <xdr:row>60</xdr:row>
                    <xdr:rowOff>248285</xdr:rowOff>
                  </to>
                </anchor>
              </controlPr>
            </control>
          </mc:Choice>
        </mc:AlternateContent>
        <mc:AlternateContent>
          <mc:Choice Requires="x14">
            <control shapeId="2134" r:id="rId25" name="チェック 86">
              <controlPr defaultSize="0" autoPict="0">
                <anchor moveWithCells="1">
                  <from xmlns:xdr="http://schemas.openxmlformats.org/drawingml/2006/spreadsheetDrawing">
                    <xdr:col>7</xdr:col>
                    <xdr:colOff>171450</xdr:colOff>
                    <xdr:row>60</xdr:row>
                    <xdr:rowOff>0</xdr:rowOff>
                  </from>
                  <to xmlns:xdr="http://schemas.openxmlformats.org/drawingml/2006/spreadsheetDrawing">
                    <xdr:col>10</xdr:col>
                    <xdr:colOff>152400</xdr:colOff>
                    <xdr:row>60</xdr:row>
                    <xdr:rowOff>248285</xdr:rowOff>
                  </to>
                </anchor>
              </controlPr>
            </control>
          </mc:Choice>
        </mc:AlternateContent>
        <mc:AlternateContent>
          <mc:Choice Requires="x14">
            <control shapeId="2135" r:id="rId26" name="チェック 87">
              <controlPr defaultSize="0" autoPict="0">
                <anchor moveWithCells="1">
                  <from xmlns:xdr="http://schemas.openxmlformats.org/drawingml/2006/spreadsheetDrawing">
                    <xdr:col>9</xdr:col>
                    <xdr:colOff>171450</xdr:colOff>
                    <xdr:row>62</xdr:row>
                    <xdr:rowOff>38100</xdr:rowOff>
                  </from>
                  <to xmlns:xdr="http://schemas.openxmlformats.org/drawingml/2006/spreadsheetDrawing">
                    <xdr:col>13</xdr:col>
                    <xdr:colOff>85725</xdr:colOff>
                    <xdr:row>62</xdr:row>
                    <xdr:rowOff>248285</xdr:rowOff>
                  </to>
                </anchor>
              </controlPr>
            </control>
          </mc:Choice>
        </mc:AlternateContent>
        <mc:AlternateContent>
          <mc:Choice Requires="x14">
            <control shapeId="2136" r:id="rId27" name="チェック 88">
              <controlPr defaultSize="0" autoPict="0">
                <anchor moveWithCells="1">
                  <from xmlns:xdr="http://schemas.openxmlformats.org/drawingml/2006/spreadsheetDrawing">
                    <xdr:col>9</xdr:col>
                    <xdr:colOff>171450</xdr:colOff>
                    <xdr:row>63</xdr:row>
                    <xdr:rowOff>19050</xdr:rowOff>
                  </from>
                  <to xmlns:xdr="http://schemas.openxmlformats.org/drawingml/2006/spreadsheetDrawing">
                    <xdr:col>14</xdr:col>
                    <xdr:colOff>142875</xdr:colOff>
                    <xdr:row>63</xdr:row>
                    <xdr:rowOff>248285</xdr:rowOff>
                  </to>
                </anchor>
              </controlPr>
            </control>
          </mc:Choice>
        </mc:AlternateContent>
        <mc:AlternateContent>
          <mc:Choice Requires="x14">
            <control shapeId="2137" r:id="rId28" name="チェック 89">
              <controlPr defaultSize="0" autoPict="0">
                <anchor moveWithCells="1">
                  <from xmlns:xdr="http://schemas.openxmlformats.org/drawingml/2006/spreadsheetDrawing">
                    <xdr:col>13</xdr:col>
                    <xdr:colOff>171450</xdr:colOff>
                    <xdr:row>62</xdr:row>
                    <xdr:rowOff>38100</xdr:rowOff>
                  </from>
                  <to xmlns:xdr="http://schemas.openxmlformats.org/drawingml/2006/spreadsheetDrawing">
                    <xdr:col>16</xdr:col>
                    <xdr:colOff>152400</xdr:colOff>
                    <xdr:row>62</xdr:row>
                    <xdr:rowOff>248285</xdr:rowOff>
                  </to>
                </anchor>
              </controlPr>
            </control>
          </mc:Choice>
        </mc:AlternateContent>
        <mc:AlternateContent>
          <mc:Choice Requires="x14">
            <control shapeId="2138" r:id="rId29" name="チェック 90">
              <controlPr defaultSize="0" autoPict="0">
                <anchor moveWithCells="1">
                  <from xmlns:xdr="http://schemas.openxmlformats.org/drawingml/2006/spreadsheetDrawing">
                    <xdr:col>14</xdr:col>
                    <xdr:colOff>171450</xdr:colOff>
                    <xdr:row>63</xdr:row>
                    <xdr:rowOff>27940</xdr:rowOff>
                  </from>
                  <to xmlns:xdr="http://schemas.openxmlformats.org/drawingml/2006/spreadsheetDrawing">
                    <xdr:col>19</xdr:col>
                    <xdr:colOff>19050</xdr:colOff>
                    <xdr:row>63</xdr:row>
                    <xdr:rowOff>248285</xdr:rowOff>
                  </to>
                </anchor>
              </controlPr>
            </control>
          </mc:Choice>
        </mc:AlternateContent>
        <mc:AlternateContent>
          <mc:Choice Requires="x14">
            <control shapeId="2139" r:id="rId30" name="チェック 91">
              <controlPr defaultSize="0" autoPict="0">
                <anchor moveWithCells="1">
                  <from xmlns:xdr="http://schemas.openxmlformats.org/drawingml/2006/spreadsheetDrawing">
                    <xdr:col>4</xdr:col>
                    <xdr:colOff>171450</xdr:colOff>
                    <xdr:row>64</xdr:row>
                    <xdr:rowOff>38100</xdr:rowOff>
                  </from>
                  <to xmlns:xdr="http://schemas.openxmlformats.org/drawingml/2006/spreadsheetDrawing">
                    <xdr:col>8</xdr:col>
                    <xdr:colOff>104775</xdr:colOff>
                    <xdr:row>64</xdr:row>
                    <xdr:rowOff>248285</xdr:rowOff>
                  </to>
                </anchor>
              </controlPr>
            </control>
          </mc:Choice>
        </mc:AlternateContent>
        <mc:AlternateContent>
          <mc:Choice Requires="x14">
            <control shapeId="2140" r:id="rId31" name="チェック 92">
              <controlPr defaultSize="0" autoPict="0">
                <anchor moveWithCells="1">
                  <from xmlns:xdr="http://schemas.openxmlformats.org/drawingml/2006/spreadsheetDrawing">
                    <xdr:col>8</xdr:col>
                    <xdr:colOff>171450</xdr:colOff>
                    <xdr:row>64</xdr:row>
                    <xdr:rowOff>38100</xdr:rowOff>
                  </from>
                  <to xmlns:xdr="http://schemas.openxmlformats.org/drawingml/2006/spreadsheetDrawing">
                    <xdr:col>13</xdr:col>
                    <xdr:colOff>133350</xdr:colOff>
                    <xdr:row>64</xdr:row>
                    <xdr:rowOff>248285</xdr:rowOff>
                  </to>
                </anchor>
              </controlPr>
            </control>
          </mc:Choice>
        </mc:AlternateContent>
        <mc:AlternateContent>
          <mc:Choice Requires="x14">
            <control shapeId="2151" r:id="rId32" name="チェック 103">
              <controlPr defaultSize="0" autoPict="0">
                <anchor moveWithCells="1">
                  <from xmlns:xdr="http://schemas.openxmlformats.org/drawingml/2006/spreadsheetDrawing">
                    <xdr:col>18</xdr:col>
                    <xdr:colOff>161925</xdr:colOff>
                    <xdr:row>8</xdr:row>
                    <xdr:rowOff>27940</xdr:rowOff>
                  </from>
                  <to xmlns:xdr="http://schemas.openxmlformats.org/drawingml/2006/spreadsheetDrawing">
                    <xdr:col>24</xdr:col>
                    <xdr:colOff>133350</xdr:colOff>
                    <xdr:row>8</xdr:row>
                    <xdr:rowOff>238125</xdr:rowOff>
                  </to>
                </anchor>
              </controlPr>
            </control>
          </mc:Choice>
        </mc:AlternateContent>
        <mc:AlternateContent>
          <mc:Choice Requires="x14">
            <control shapeId="2164" r:id="rId33" name="チェック 116">
              <controlPr defaultSize="0" autoPict="0">
                <anchor moveWithCells="1">
                  <from xmlns:xdr="http://schemas.openxmlformats.org/drawingml/2006/spreadsheetDrawing">
                    <xdr:col>4</xdr:col>
                    <xdr:colOff>171450</xdr:colOff>
                    <xdr:row>81</xdr:row>
                    <xdr:rowOff>8890</xdr:rowOff>
                  </from>
                  <to xmlns:xdr="http://schemas.openxmlformats.org/drawingml/2006/spreadsheetDrawing">
                    <xdr:col>7</xdr:col>
                    <xdr:colOff>104775</xdr:colOff>
                    <xdr:row>81</xdr:row>
                    <xdr:rowOff>248285</xdr:rowOff>
                  </to>
                </anchor>
              </controlPr>
            </control>
          </mc:Choice>
        </mc:AlternateContent>
        <mc:AlternateContent>
          <mc:Choice Requires="x14">
            <control shapeId="2165" r:id="rId34" name="チェック 117">
              <controlPr defaultSize="0" autoPict="0">
                <anchor moveWithCells="1">
                  <from xmlns:xdr="http://schemas.openxmlformats.org/drawingml/2006/spreadsheetDrawing">
                    <xdr:col>7</xdr:col>
                    <xdr:colOff>171450</xdr:colOff>
                    <xdr:row>81</xdr:row>
                    <xdr:rowOff>0</xdr:rowOff>
                  </from>
                  <to xmlns:xdr="http://schemas.openxmlformats.org/drawingml/2006/spreadsheetDrawing">
                    <xdr:col>10</xdr:col>
                    <xdr:colOff>152400</xdr:colOff>
                    <xdr:row>81</xdr:row>
                    <xdr:rowOff>248285</xdr:rowOff>
                  </to>
                </anchor>
              </controlPr>
            </control>
          </mc:Choice>
        </mc:AlternateContent>
        <mc:AlternateContent>
          <mc:Choice Requires="x14">
            <control shapeId="2166" r:id="rId35" name="チェック 118">
              <controlPr defaultSize="0" autoPict="0">
                <anchor moveWithCells="1">
                  <from xmlns:xdr="http://schemas.openxmlformats.org/drawingml/2006/spreadsheetDrawing">
                    <xdr:col>9</xdr:col>
                    <xdr:colOff>171450</xdr:colOff>
                    <xdr:row>83</xdr:row>
                    <xdr:rowOff>38100</xdr:rowOff>
                  </from>
                  <to xmlns:xdr="http://schemas.openxmlformats.org/drawingml/2006/spreadsheetDrawing">
                    <xdr:col>13</xdr:col>
                    <xdr:colOff>85725</xdr:colOff>
                    <xdr:row>83</xdr:row>
                    <xdr:rowOff>248285</xdr:rowOff>
                  </to>
                </anchor>
              </controlPr>
            </control>
          </mc:Choice>
        </mc:AlternateContent>
        <mc:AlternateContent>
          <mc:Choice Requires="x14">
            <control shapeId="2167" r:id="rId36" name="チェック 119">
              <controlPr defaultSize="0" autoPict="0">
                <anchor moveWithCells="1">
                  <from xmlns:xdr="http://schemas.openxmlformats.org/drawingml/2006/spreadsheetDrawing">
                    <xdr:col>9</xdr:col>
                    <xdr:colOff>171450</xdr:colOff>
                    <xdr:row>84</xdr:row>
                    <xdr:rowOff>19050</xdr:rowOff>
                  </from>
                  <to xmlns:xdr="http://schemas.openxmlformats.org/drawingml/2006/spreadsheetDrawing">
                    <xdr:col>14</xdr:col>
                    <xdr:colOff>142875</xdr:colOff>
                    <xdr:row>84</xdr:row>
                    <xdr:rowOff>248285</xdr:rowOff>
                  </to>
                </anchor>
              </controlPr>
            </control>
          </mc:Choice>
        </mc:AlternateContent>
        <mc:AlternateContent>
          <mc:Choice Requires="x14">
            <control shapeId="2168" r:id="rId37" name="チェック 120">
              <controlPr defaultSize="0" autoPict="0">
                <anchor moveWithCells="1">
                  <from xmlns:xdr="http://schemas.openxmlformats.org/drawingml/2006/spreadsheetDrawing">
                    <xdr:col>13</xdr:col>
                    <xdr:colOff>171450</xdr:colOff>
                    <xdr:row>83</xdr:row>
                    <xdr:rowOff>38100</xdr:rowOff>
                  </from>
                  <to xmlns:xdr="http://schemas.openxmlformats.org/drawingml/2006/spreadsheetDrawing">
                    <xdr:col>16</xdr:col>
                    <xdr:colOff>152400</xdr:colOff>
                    <xdr:row>83</xdr:row>
                    <xdr:rowOff>248285</xdr:rowOff>
                  </to>
                </anchor>
              </controlPr>
            </control>
          </mc:Choice>
        </mc:AlternateContent>
        <mc:AlternateContent>
          <mc:Choice Requires="x14">
            <control shapeId="2169" r:id="rId38" name="チェック 121">
              <controlPr defaultSize="0" autoPict="0">
                <anchor moveWithCells="1">
                  <from xmlns:xdr="http://schemas.openxmlformats.org/drawingml/2006/spreadsheetDrawing">
                    <xdr:col>14</xdr:col>
                    <xdr:colOff>171450</xdr:colOff>
                    <xdr:row>84</xdr:row>
                    <xdr:rowOff>27940</xdr:rowOff>
                  </from>
                  <to xmlns:xdr="http://schemas.openxmlformats.org/drawingml/2006/spreadsheetDrawing">
                    <xdr:col>19</xdr:col>
                    <xdr:colOff>19050</xdr:colOff>
                    <xdr:row>84</xdr:row>
                    <xdr:rowOff>248285</xdr:rowOff>
                  </to>
                </anchor>
              </controlPr>
            </control>
          </mc:Choice>
        </mc:AlternateContent>
        <mc:AlternateContent>
          <mc:Choice Requires="x14">
            <control shapeId="2170" r:id="rId39" name="チェック 122">
              <controlPr defaultSize="0" autoPict="0">
                <anchor moveWithCells="1">
                  <from xmlns:xdr="http://schemas.openxmlformats.org/drawingml/2006/spreadsheetDrawing">
                    <xdr:col>4</xdr:col>
                    <xdr:colOff>171450</xdr:colOff>
                    <xdr:row>85</xdr:row>
                    <xdr:rowOff>38100</xdr:rowOff>
                  </from>
                  <to xmlns:xdr="http://schemas.openxmlformats.org/drawingml/2006/spreadsheetDrawing">
                    <xdr:col>8</xdr:col>
                    <xdr:colOff>104775</xdr:colOff>
                    <xdr:row>85</xdr:row>
                    <xdr:rowOff>248285</xdr:rowOff>
                  </to>
                </anchor>
              </controlPr>
            </control>
          </mc:Choice>
        </mc:AlternateContent>
        <mc:AlternateContent>
          <mc:Choice Requires="x14">
            <control shapeId="2171" r:id="rId40" name="チェック 123">
              <controlPr defaultSize="0" autoPict="0">
                <anchor moveWithCells="1">
                  <from xmlns:xdr="http://schemas.openxmlformats.org/drawingml/2006/spreadsheetDrawing">
                    <xdr:col>8</xdr:col>
                    <xdr:colOff>171450</xdr:colOff>
                    <xdr:row>85</xdr:row>
                    <xdr:rowOff>38100</xdr:rowOff>
                  </from>
                  <to xmlns:xdr="http://schemas.openxmlformats.org/drawingml/2006/spreadsheetDrawing">
                    <xdr:col>13</xdr:col>
                    <xdr:colOff>133350</xdr:colOff>
                    <xdr:row>85</xdr:row>
                    <xdr:rowOff>248285</xdr:rowOff>
                  </to>
                </anchor>
              </controlPr>
            </control>
          </mc:Choice>
        </mc:AlternateContent>
        <mc:AlternateContent>
          <mc:Choice Requires="x14">
            <control shapeId="2220" r:id="rId41" name="チェック 172">
              <controlPr defaultSize="0" autoPict="0">
                <anchor moveWithCells="1">
                  <from xmlns:xdr="http://schemas.openxmlformats.org/drawingml/2006/spreadsheetDrawing">
                    <xdr:col>9</xdr:col>
                    <xdr:colOff>28575</xdr:colOff>
                    <xdr:row>32</xdr:row>
                    <xdr:rowOff>27940</xdr:rowOff>
                  </from>
                  <to xmlns:xdr="http://schemas.openxmlformats.org/drawingml/2006/spreadsheetDrawing">
                    <xdr:col>14</xdr:col>
                    <xdr:colOff>57150</xdr:colOff>
                    <xdr:row>32</xdr:row>
                    <xdr:rowOff>248285</xdr:rowOff>
                  </to>
                </anchor>
              </controlPr>
            </control>
          </mc:Choice>
        </mc:AlternateContent>
        <mc:AlternateContent>
          <mc:Choice Requires="x14">
            <control shapeId="2324" r:id="rId42" name="チェック 276">
              <controlPr defaultSize="0" autoPict="0">
                <anchor moveWithCells="1">
                  <from xmlns:xdr="http://schemas.openxmlformats.org/drawingml/2006/spreadsheetDrawing">
                    <xdr:col>14</xdr:col>
                    <xdr:colOff>168275</xdr:colOff>
                    <xdr:row>36</xdr:row>
                    <xdr:rowOff>10160</xdr:rowOff>
                  </from>
                  <to xmlns:xdr="http://schemas.openxmlformats.org/drawingml/2006/spreadsheetDrawing">
                    <xdr:col>28</xdr:col>
                    <xdr:colOff>168275</xdr:colOff>
                    <xdr:row>36</xdr:row>
                    <xdr:rowOff>248285</xdr:rowOff>
                  </to>
                </anchor>
              </controlPr>
            </control>
          </mc:Choice>
        </mc:AlternateContent>
        <mc:AlternateContent>
          <mc:Choice Requires="x14">
            <control shapeId="2375" r:id="rId43" name="チェック 327">
              <controlPr defaultSize="0" autoPict="0">
                <anchor moveWithCells="1">
                  <from xmlns:xdr="http://schemas.openxmlformats.org/drawingml/2006/spreadsheetDrawing">
                    <xdr:col>22</xdr:col>
                    <xdr:colOff>19050</xdr:colOff>
                    <xdr:row>30</xdr:row>
                    <xdr:rowOff>26035</xdr:rowOff>
                  </from>
                  <to xmlns:xdr="http://schemas.openxmlformats.org/drawingml/2006/spreadsheetDrawing">
                    <xdr:col>25</xdr:col>
                    <xdr:colOff>0</xdr:colOff>
                    <xdr:row>30</xdr:row>
                    <xdr:rowOff>236220</xdr:rowOff>
                  </to>
                </anchor>
              </controlPr>
            </control>
          </mc:Choice>
        </mc:AlternateContent>
        <mc:AlternateContent>
          <mc:Choice Requires="x14">
            <control shapeId="2377" r:id="rId44" name="チェック 329">
              <controlPr defaultSize="0" autoPict="0">
                <anchor moveWithCells="1">
                  <from xmlns:xdr="http://schemas.openxmlformats.org/drawingml/2006/spreadsheetDrawing">
                    <xdr:col>9</xdr:col>
                    <xdr:colOff>180340</xdr:colOff>
                    <xdr:row>31</xdr:row>
                    <xdr:rowOff>20320</xdr:rowOff>
                  </from>
                  <to xmlns:xdr="http://schemas.openxmlformats.org/drawingml/2006/spreadsheetDrawing">
                    <xdr:col>13</xdr:col>
                    <xdr:colOff>132715</xdr:colOff>
                    <xdr:row>31</xdr:row>
                    <xdr:rowOff>229870</xdr:rowOff>
                  </to>
                </anchor>
              </controlPr>
            </control>
          </mc:Choice>
        </mc:AlternateContent>
        <mc:AlternateContent>
          <mc:Choice Requires="x14">
            <control shapeId="2378" r:id="rId45" name="チェック 330">
              <controlPr defaultSize="0" autoPict="0">
                <anchor moveWithCells="1">
                  <from xmlns:xdr="http://schemas.openxmlformats.org/drawingml/2006/spreadsheetDrawing">
                    <xdr:col>18</xdr:col>
                    <xdr:colOff>163830</xdr:colOff>
                    <xdr:row>6</xdr:row>
                    <xdr:rowOff>10160</xdr:rowOff>
                  </from>
                  <to xmlns:xdr="http://schemas.openxmlformats.org/drawingml/2006/spreadsheetDrawing">
                    <xdr:col>31</xdr:col>
                    <xdr:colOff>59055</xdr:colOff>
                    <xdr:row>6</xdr:row>
                    <xdr:rowOff>248285</xdr:rowOff>
                  </to>
                </anchor>
              </controlPr>
            </control>
          </mc:Choice>
        </mc:AlternateContent>
        <mc:AlternateContent>
          <mc:Choice Requires="x14">
            <control shapeId="2385" r:id="rId46" name="チェック 337">
              <controlPr defaultSize="0" autoPict="0">
                <anchor moveWithCells="1">
                  <from xmlns:xdr="http://schemas.openxmlformats.org/drawingml/2006/spreadsheetDrawing">
                    <xdr:col>14</xdr:col>
                    <xdr:colOff>175895</xdr:colOff>
                    <xdr:row>37</xdr:row>
                    <xdr:rowOff>22860</xdr:rowOff>
                  </from>
                  <to xmlns:xdr="http://schemas.openxmlformats.org/drawingml/2006/spreadsheetDrawing">
                    <xdr:col>30</xdr:col>
                    <xdr:colOff>156845</xdr:colOff>
                    <xdr:row>39</xdr:row>
                    <xdr:rowOff>32385</xdr:rowOff>
                  </to>
                </anchor>
              </controlPr>
            </control>
          </mc:Choice>
        </mc:AlternateContent>
        <mc:AlternateContent>
          <mc:Choice Requires="x14">
            <control shapeId="2663" r:id="rId47" name="チェック 615">
              <controlPr defaultSize="0" autoPict="0">
                <anchor moveWithCells="1">
                  <from xmlns:xdr="http://schemas.openxmlformats.org/drawingml/2006/spreadsheetDrawing">
                    <xdr:col>8</xdr:col>
                    <xdr:colOff>170815</xdr:colOff>
                    <xdr:row>61</xdr:row>
                    <xdr:rowOff>31115</xdr:rowOff>
                  </from>
                  <to xmlns:xdr="http://schemas.openxmlformats.org/drawingml/2006/spreadsheetDrawing">
                    <xdr:col>12</xdr:col>
                    <xdr:colOff>85090</xdr:colOff>
                    <xdr:row>61</xdr:row>
                    <xdr:rowOff>250190</xdr:rowOff>
                  </to>
                </anchor>
              </controlPr>
            </control>
          </mc:Choice>
        </mc:AlternateContent>
        <mc:AlternateContent>
          <mc:Choice Requires="x14">
            <control shapeId="2664" r:id="rId48" name="チェック 616">
              <controlPr defaultSize="0" autoPict="0">
                <anchor moveWithCells="1">
                  <from xmlns:xdr="http://schemas.openxmlformats.org/drawingml/2006/spreadsheetDrawing">
                    <xdr:col>12</xdr:col>
                    <xdr:colOff>26035</xdr:colOff>
                    <xdr:row>61</xdr:row>
                    <xdr:rowOff>10795</xdr:rowOff>
                  </from>
                  <to xmlns:xdr="http://schemas.openxmlformats.org/drawingml/2006/spreadsheetDrawing">
                    <xdr:col>14</xdr:col>
                    <xdr:colOff>102235</xdr:colOff>
                    <xdr:row>61</xdr:row>
                    <xdr:rowOff>248920</xdr:rowOff>
                  </to>
                </anchor>
              </controlPr>
            </control>
          </mc:Choice>
        </mc:AlternateContent>
        <mc:AlternateContent>
          <mc:Choice Requires="x14">
            <control shapeId="2667" r:id="rId49" name="チェック 619">
              <controlPr defaultSize="0" autoPict="0">
                <anchor moveWithCells="1">
                  <from xmlns:xdr="http://schemas.openxmlformats.org/drawingml/2006/spreadsheetDrawing">
                    <xdr:col>8</xdr:col>
                    <xdr:colOff>170815</xdr:colOff>
                    <xdr:row>82</xdr:row>
                    <xdr:rowOff>20955</xdr:rowOff>
                  </from>
                  <to xmlns:xdr="http://schemas.openxmlformats.org/drawingml/2006/spreadsheetDrawing">
                    <xdr:col>12</xdr:col>
                    <xdr:colOff>85090</xdr:colOff>
                    <xdr:row>82</xdr:row>
                    <xdr:rowOff>240030</xdr:rowOff>
                  </to>
                </anchor>
              </controlPr>
            </control>
          </mc:Choice>
        </mc:AlternateContent>
        <mc:AlternateContent>
          <mc:Choice Requires="x14">
            <control shapeId="2668" r:id="rId50" name="チェック 620">
              <controlPr defaultSize="0" autoPict="0">
                <anchor moveWithCells="1">
                  <from xmlns:xdr="http://schemas.openxmlformats.org/drawingml/2006/spreadsheetDrawing">
                    <xdr:col>12</xdr:col>
                    <xdr:colOff>26035</xdr:colOff>
                    <xdr:row>82</xdr:row>
                    <xdr:rowOff>10795</xdr:rowOff>
                  </from>
                  <to xmlns:xdr="http://schemas.openxmlformats.org/drawingml/2006/spreadsheetDrawing">
                    <xdr:col>14</xdr:col>
                    <xdr:colOff>102235</xdr:colOff>
                    <xdr:row>82</xdr:row>
                    <xdr:rowOff>248920</xdr:rowOff>
                  </to>
                </anchor>
              </controlPr>
            </control>
          </mc:Choice>
        </mc:AlternateContent>
        <mc:AlternateContent>
          <mc:Choice Requires="x14">
            <control shapeId="2727" r:id="rId51" name="チェック 679">
              <controlPr defaultSize="0" autoPict="0">
                <anchor moveWithCells="1">
                  <from xmlns:xdr="http://schemas.openxmlformats.org/drawingml/2006/spreadsheetDrawing">
                    <xdr:col>2</xdr:col>
                    <xdr:colOff>28575</xdr:colOff>
                    <xdr:row>21</xdr:row>
                    <xdr:rowOff>26035</xdr:rowOff>
                  </from>
                  <to xmlns:xdr="http://schemas.openxmlformats.org/drawingml/2006/spreadsheetDrawing">
                    <xdr:col>6</xdr:col>
                    <xdr:colOff>180975</xdr:colOff>
                    <xdr:row>21</xdr:row>
                    <xdr:rowOff>236220</xdr:rowOff>
                  </to>
                </anchor>
              </controlPr>
            </control>
          </mc:Choice>
        </mc:AlternateContent>
        <mc:AlternateContent>
          <mc:Choice Requires="x14">
            <control shapeId="2728" r:id="rId52" name="チェック 680">
              <controlPr defaultSize="0" autoPict="0">
                <anchor moveWithCells="1">
                  <from xmlns:xdr="http://schemas.openxmlformats.org/drawingml/2006/spreadsheetDrawing">
                    <xdr:col>2</xdr:col>
                    <xdr:colOff>28575</xdr:colOff>
                    <xdr:row>23</xdr:row>
                    <xdr:rowOff>27940</xdr:rowOff>
                  </from>
                  <to xmlns:xdr="http://schemas.openxmlformats.org/drawingml/2006/spreadsheetDrawing">
                    <xdr:col>8</xdr:col>
                    <xdr:colOff>180975</xdr:colOff>
                    <xdr:row>23</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 id="{B02D817A-E670-4D0B-AF4D-A523B20979D1}">
            <xm:f>判定!$G$3=TRUE</xm:f>
            <x14:dxf>
              <fill>
                <patternFill patternType="solid">
                  <bgColor rgb="FFFFFFBE"/>
                </patternFill>
              </fill>
            </x14:dxf>
          </x14:cfRule>
          <xm:sqref>K10:U10</xm:sqref>
        </x14:conditionalFormatting>
        <x14:conditionalFormatting xmlns:xm="http://schemas.microsoft.com/office/excel/2006/main">
          <x14:cfRule type="expression" priority="4" id="{D73B2A0C-784D-4B4D-9761-3BFFC6AB1798}">
            <xm:f>判定!$B$2=TRUE</xm:f>
            <x14:dxf>
              <fill>
                <patternFill patternType="solid">
                  <bgColor theme="1" tint="0.5"/>
                </patternFill>
              </fill>
            </x14:dxf>
          </x14:cfRule>
          <xm:sqref>B9:AE19 B31:AE33</xm:sqref>
        </x14:conditionalFormatting>
        <x14:conditionalFormatting xmlns:xm="http://schemas.microsoft.com/office/excel/2006/main">
          <x14:cfRule type="expression" priority="3" id="{30D9C5D4-CA40-422F-AE73-49D37B22B6D3}">
            <xm:f>判定!$B$2=TRUE</xm:f>
            <x14:dxf>
              <fill>
                <patternFill patternType="solid">
                  <bgColor theme="1" tint="0.5"/>
                </patternFill>
              </fill>
            </x14:dxf>
          </x14:cfRule>
          <xm:sqref>B9:AE21 B22:AF25 B26:AE26 F27 B27:E28 B29:AE33</xm:sqref>
        </x14:conditionalFormatting>
        <x14:conditionalFormatting xmlns:xm="http://schemas.microsoft.com/office/excel/2006/main">
          <x14:cfRule type="expression" priority="20" id="{42FBA5EC-9EBF-46E4-9CE5-D432E5C83C99}">
            <xm:f>判定!$B$10=TRUE</xm:f>
            <x14:dxf>
              <fill>
                <patternFill patternType="solid">
                  <bgColor rgb="FFFFFFBE"/>
                </patternFill>
              </fill>
            </x14:dxf>
          </x14:cfRule>
          <xm:sqref>AC22:AD22</xm:sqref>
        </x14:conditionalFormatting>
        <x14:conditionalFormatting xmlns:xm="http://schemas.microsoft.com/office/excel/2006/main">
          <x14:cfRule type="expression" priority="19" id="{6E9718F3-F6DD-489E-9CEE-9461F6F2F3A7}">
            <xm:f>判定!$C$10=TRUE</xm:f>
            <x14:dxf>
              <fill>
                <patternFill patternType="solid">
                  <bgColor rgb="FFFFFFBE"/>
                </patternFill>
              </fill>
            </x14:dxf>
          </x14:cfRule>
          <xm:sqref>AC24:AD24</xm:sqref>
        </x14:conditionalFormatting>
        <x14:conditionalFormatting xmlns:xm="http://schemas.microsoft.com/office/excel/2006/main">
          <x14:cfRule type="cellIs" priority="21" operator="equal" id="{D7EC73F2-FDA3-49D7-BAFE-E205F733EFC2}">
            <xm:f>判定!$I$5=FALSE</xm:f>
            <x14:dxf>
              <fill>
                <patternFill patternType="solid">
                  <bgColor rgb="FFFFFFBE"/>
                </patternFill>
              </fill>
            </x14:dxf>
          </x14:cfRule>
          <xm:sqref>P32</xm:sqref>
        </x14:conditionalFormatting>
        <x14:conditionalFormatting xmlns:xm="http://schemas.microsoft.com/office/excel/2006/main">
          <x14:cfRule type="expression" priority="14" id="{3F7921DE-FD92-4775-BDBA-20DF678176A3}">
            <xm:f>判定!$B$9=TRUE</xm:f>
            <x14:dxf>
              <fill>
                <patternFill patternType="solid">
                  <bgColor theme="0" tint="-0.5"/>
                </patternFill>
              </fill>
            </x14:dxf>
          </x14:cfRule>
          <xm:sqref>B51:AE58</xm:sqref>
        </x14:conditionalFormatting>
        <x14:conditionalFormatting xmlns:xm="http://schemas.microsoft.com/office/excel/2006/main">
          <x14:cfRule type="expression" priority="18" id="{E1475623-1C52-424B-9A30-DE692DAADF45}">
            <xm:f>判定!$C$15=TRUE</xm:f>
            <x14:dxf>
              <fill>
                <patternFill patternType="solid">
                  <bgColor rgb="FFFFFFBE"/>
                </patternFill>
              </fill>
            </x14:dxf>
          </x14:cfRule>
          <xm:sqref>N61:AD61</xm:sqref>
        </x14:conditionalFormatting>
        <x14:conditionalFormatting xmlns:xm="http://schemas.microsoft.com/office/excel/2006/main">
          <x14:cfRule type="expression" priority="17" id="{80D67738-2332-4D25-97C1-80C00FE04F9F}">
            <xm:f>判定!$C$19=TRUE</xm:f>
            <x14:dxf>
              <fill>
                <patternFill patternType="solid">
                  <bgColor rgb="FFFFFFBE"/>
                </patternFill>
              </fill>
            </x14:dxf>
          </x14:cfRule>
          <xm:sqref>O65:P65</xm:sqref>
        </x14:conditionalFormatting>
        <x14:conditionalFormatting xmlns:xm="http://schemas.microsoft.com/office/excel/2006/main">
          <x14:cfRule type="expression" priority="2" id="{33C42E23-2BCB-4573-A4CE-8F4C85756C89}">
            <xm:f>判定!$C$16=TRUE</xm:f>
            <x14:dxf>
              <fill>
                <patternFill patternType="solid">
                  <bgColor rgb="FFFFFFBE"/>
                </patternFill>
              </fill>
            </x14:dxf>
          </x14:cfRule>
          <xm:sqref>R62:S62 W62:X62 AC62:AD62</xm:sqref>
        </x14:conditionalFormatting>
        <x14:conditionalFormatting xmlns:xm="http://schemas.microsoft.com/office/excel/2006/main">
          <x14:cfRule type="expression" priority="16" id="{96415865-2D44-4056-A2CD-F521A0CAE13D}">
            <xm:f>判定!$C$24=TRUE</xm:f>
            <x14:dxf>
              <fill>
                <patternFill patternType="solid">
                  <bgColor rgb="FFFFFFBE"/>
                </patternFill>
              </fill>
            </x14:dxf>
          </x14:cfRule>
          <xm:sqref>N82:AD82</xm:sqref>
        </x14:conditionalFormatting>
        <x14:conditionalFormatting xmlns:xm="http://schemas.microsoft.com/office/excel/2006/main">
          <x14:cfRule type="expression" priority="15" id="{6B3078DF-3720-480C-A9C6-C9861EA18449}">
            <xm:f>判定!$C$28=TRUE</xm:f>
            <x14:dxf>
              <fill>
                <patternFill patternType="solid">
                  <bgColor rgb="FFFFFFBE"/>
                </patternFill>
              </fill>
            </x14:dxf>
          </x14:cfRule>
          <xm:sqref>O86:P86</xm:sqref>
        </x14:conditionalFormatting>
        <x14:conditionalFormatting xmlns:xm="http://schemas.microsoft.com/office/excel/2006/main">
          <x14:cfRule type="expression" priority="1" id="{588B700C-63C6-49AC-BDBB-F9B32D63B550}">
            <xm:f>判定!$C$25=TRUE</xm:f>
            <x14:dxf>
              <fill>
                <patternFill patternType="solid">
                  <bgColor rgb="FFFFFFBE"/>
                </patternFill>
              </fill>
            </x14:dxf>
          </x14:cfRule>
          <xm:sqref>R83:S83 W83:X83 AC83:AD83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DropDown="0" showInputMessage="1" showErrorMessage="1">
          <x14:formula1>
            <xm:f>検索値!$A$11:$A$22</xm:f>
          </x14:formula1>
          <xm:sqref>J60:K60 Z49:AA49 Z3:AA4 J7:K7 J81:K81</xm:sqref>
        </x14:dataValidation>
        <x14:dataValidation type="list" errorStyle="warning" allowBlank="1" showDropDown="0" showInputMessage="1" showErrorMessage="1" errorTitle="申込期限" error="申込みは体験希望日の10日前までにお願いします。">
          <x14:formula1>
            <xm:f>検索値!$B$11:$B$41</xm:f>
          </x14:formula1>
          <xm:sqref>AC49:AD49 AC3:AD4 M7:N7</xm:sqref>
        </x14:dataValidation>
        <x14:dataValidation type="list" allowBlank="1" showDropDown="0" showInputMessage="1" showErrorMessage="1">
          <x14:formula1>
            <xm:f>検索値!$C$11:$C$17</xm:f>
          </x14:formula1>
          <xm:sqref>Q7</xm:sqref>
        </x14:dataValidation>
        <x14:dataValidation type="list" allowBlank="1" showDropDown="0" showInputMessage="1" showErrorMessage="1">
          <x14:formula1>
            <xm:f>検索値!$D$11:$D$16</xm:f>
          </x14:formula1>
          <xm:sqref>Y12:Y13 X12:X15</xm:sqref>
        </x14:dataValidation>
        <x14:dataValidation type="list" allowBlank="1" showDropDown="0" showInputMessage="1" showErrorMessage="1">
          <x14:formula1>
            <xm:f>検索値!$B$19:$B$28</xm:f>
          </x14:formula1>
          <xm:sqref>U12:U15 V12:V13</xm:sqref>
        </x14:dataValidation>
        <x14:dataValidation type="list" allowBlank="1" showDropDown="0" showInputMessage="1" showErrorMessage="1">
          <x14:formula1>
            <xm:f>検索値!$E$12:$E$60</xm:f>
          </x14:formula1>
          <xm:sqref>M79 M58 M45</xm:sqref>
        </x14:dataValidation>
        <x14:dataValidation type="list" allowBlank="1" showDropDown="0" showInputMessage="1" showErrorMessage="1">
          <x14:formula1>
            <xm:f>検索値!$B$11:$B$41</xm:f>
          </x14:formula1>
          <xm:sqref>M60:N60 M81:N81</xm:sqref>
        </x14:dataValidation>
        <x14:dataValidation type="list" allowBlank="1" showDropDown="0" showInputMessage="1" showErrorMessage="1">
          <x14:formula1>
            <xm:f>検索値!$G$11:$G$12</xm:f>
          </x14:formula1>
          <xm:sqref>X81 X60</xm:sqref>
        </x14:dataValidation>
        <x14:dataValidation type="list" allowBlank="1" showDropDown="0" showInputMessage="1" showErrorMessage="1">
          <x14:formula1>
            <xm:f>検索値!$A$11:$A$20</xm:f>
          </x14:formula1>
          <xm:sqref>AC22:AD22 AC24:AD24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B1:AI182"/>
  <sheetViews>
    <sheetView view="pageBreakPreview" zoomScaleNormal="115" zoomScaleSheetLayoutView="100" workbookViewId="0">
      <selection activeCell="A2" sqref="A2"/>
    </sheetView>
  </sheetViews>
  <sheetFormatPr defaultRowHeight="20.25" customHeight="1"/>
  <cols>
    <col min="1" max="33" width="2.5" style="45" customWidth="1"/>
    <col min="34" max="34" width="2.5" style="46" customWidth="1"/>
    <col min="35" max="104" width="2.5" style="45" customWidth="1"/>
    <col min="105" max="16384" width="9" style="45" customWidth="1"/>
  </cols>
  <sheetData>
    <row r="1" spans="2:35" ht="20.25" customHeight="1">
      <c r="B1" s="46" t="str">
        <f>IF(ご注意事項!K2=TRUE,"",検索値!A2)</f>
        <v>※「ご注意事項」タブの内容をご一読いただき、チェックを入れてください。</v>
      </c>
    </row>
    <row r="2" spans="2:35" ht="20.25" customHeight="1">
      <c r="B2" s="48" t="s">
        <v>239</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2:35" ht="20.25" customHeight="1">
      <c r="B3" s="49" t="s">
        <v>206</v>
      </c>
      <c r="C3" s="66"/>
      <c r="D3" s="66"/>
      <c r="E3" s="66"/>
      <c r="F3" s="66"/>
      <c r="G3" s="66"/>
      <c r="H3" s="66"/>
      <c r="I3" s="66"/>
      <c r="J3" s="66"/>
      <c r="K3" s="66"/>
      <c r="L3" s="66"/>
      <c r="M3" s="66"/>
      <c r="N3" s="66"/>
      <c r="O3" s="66"/>
      <c r="P3" s="66"/>
      <c r="Q3" s="66"/>
      <c r="R3" s="66"/>
      <c r="S3" s="66"/>
      <c r="T3" s="66"/>
      <c r="U3" s="66"/>
      <c r="V3" s="131"/>
      <c r="W3" s="131"/>
      <c r="X3" s="131"/>
      <c r="Y3" s="79"/>
      <c r="Z3" s="131"/>
      <c r="AA3" s="131"/>
      <c r="AB3" s="79"/>
      <c r="AC3" s="131"/>
      <c r="AD3" s="131"/>
      <c r="AE3" s="79"/>
    </row>
    <row r="4" spans="2:35" ht="20.25" customHeight="1">
      <c r="B4" s="50" t="str">
        <v>体験者情報３</v>
      </c>
      <c r="C4" s="67"/>
      <c r="D4" s="67"/>
      <c r="E4" s="67"/>
      <c r="F4" s="67"/>
      <c r="G4" s="67"/>
      <c r="H4" s="67"/>
      <c r="I4" s="67"/>
      <c r="J4" s="67"/>
      <c r="K4" s="67"/>
      <c r="L4" s="67"/>
      <c r="M4" s="67"/>
      <c r="N4" s="67"/>
      <c r="O4" s="67"/>
      <c r="P4" s="67"/>
      <c r="Q4" s="67"/>
      <c r="R4" s="67"/>
      <c r="S4" s="67"/>
      <c r="T4" s="67"/>
      <c r="U4" s="67"/>
      <c r="V4" s="157"/>
      <c r="W4" s="157"/>
      <c r="X4" s="157"/>
      <c r="Y4" s="157"/>
      <c r="Z4" s="157"/>
      <c r="AA4" s="157"/>
      <c r="AB4" s="157"/>
      <c r="AC4" s="157"/>
      <c r="AD4" s="157"/>
      <c r="AE4" s="158"/>
      <c r="AI4" s="46"/>
    </row>
    <row r="5" spans="2:35" ht="10.5" customHeight="1">
      <c r="B5" s="61"/>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146"/>
    </row>
    <row r="6" spans="2:35" ht="10.5" customHeight="1">
      <c r="B6" s="62" t="s">
        <v>76</v>
      </c>
      <c r="C6" s="81"/>
      <c r="D6" s="81"/>
      <c r="E6" s="81"/>
      <c r="F6" s="95"/>
      <c r="G6" s="105"/>
      <c r="H6" s="105"/>
      <c r="I6" s="105"/>
      <c r="J6" s="105"/>
      <c r="K6" s="105"/>
      <c r="L6" s="105"/>
      <c r="M6" s="114"/>
      <c r="N6" s="116"/>
      <c r="O6" s="116"/>
      <c r="P6" s="116"/>
      <c r="Q6" s="116"/>
      <c r="R6" s="47"/>
      <c r="S6" s="47"/>
      <c r="T6" s="47"/>
      <c r="U6" s="47"/>
      <c r="V6" s="47"/>
      <c r="W6" s="47"/>
      <c r="X6" s="47"/>
      <c r="Y6" s="47"/>
      <c r="Z6" s="47"/>
      <c r="AA6" s="47"/>
      <c r="AB6" s="47"/>
      <c r="AC6" s="47"/>
      <c r="AD6" s="47"/>
      <c r="AE6" s="147"/>
      <c r="AH6" s="46" t="str">
        <f>IF(F6="",検索値!$A$4,"")</f>
        <v>※未記入項目があります。</v>
      </c>
    </row>
    <row r="7" spans="2:35" ht="5.25" customHeight="1">
      <c r="B7" s="63"/>
      <c r="C7" s="82"/>
      <c r="D7" s="82"/>
      <c r="E7" s="82"/>
      <c r="F7" s="82"/>
      <c r="G7" s="82"/>
      <c r="H7" s="82"/>
      <c r="I7" s="82"/>
      <c r="J7" s="82"/>
      <c r="K7" s="82"/>
      <c r="L7" s="82"/>
      <c r="M7" s="82"/>
      <c r="N7" s="82"/>
      <c r="AE7" s="143"/>
    </row>
    <row r="8" spans="2:35" ht="20.25" customHeight="1">
      <c r="B8" s="59" t="s">
        <v>50</v>
      </c>
      <c r="C8" s="77"/>
      <c r="D8" s="77"/>
      <c r="E8" s="77"/>
      <c r="F8" s="96"/>
      <c r="G8" s="106"/>
      <c r="H8" s="106"/>
      <c r="I8" s="106"/>
      <c r="J8" s="106"/>
      <c r="K8" s="106"/>
      <c r="L8" s="106"/>
      <c r="M8" s="115"/>
      <c r="N8" s="70" t="s">
        <v>81</v>
      </c>
      <c r="R8" s="71"/>
      <c r="S8" s="77" t="s">
        <v>78</v>
      </c>
      <c r="T8" s="77"/>
      <c r="U8" s="77"/>
      <c r="V8" s="77"/>
      <c r="W8" s="92" t="s">
        <v>55</v>
      </c>
      <c r="X8" s="102"/>
      <c r="Y8" s="102"/>
      <c r="Z8" s="102"/>
      <c r="AA8" s="102"/>
      <c r="AB8" s="102"/>
      <c r="AC8" s="102"/>
      <c r="AD8" s="108"/>
      <c r="AE8" s="143"/>
      <c r="AH8" s="46" t="str">
        <f>IF(OR(F8="",W8=""),検索値!$A$4,"")</f>
        <v>※未記入項目があります。</v>
      </c>
    </row>
    <row r="9" spans="2:35" ht="5.25" customHeight="1">
      <c r="B9" s="53"/>
      <c r="AE9" s="143"/>
    </row>
    <row r="10" spans="2:35" ht="20.25" customHeight="1">
      <c r="B10" s="59" t="s">
        <v>11</v>
      </c>
      <c r="C10" s="77"/>
      <c r="D10" s="77"/>
      <c r="E10" s="77"/>
      <c r="F10" s="94"/>
      <c r="G10" s="104"/>
      <c r="H10" s="104"/>
      <c r="I10" s="104"/>
      <c r="J10" s="104"/>
      <c r="K10" s="104"/>
      <c r="L10" s="104"/>
      <c r="M10" s="104"/>
      <c r="N10" s="104"/>
      <c r="O10" s="104"/>
      <c r="P10" s="104"/>
      <c r="Q10" s="125"/>
      <c r="R10" s="74"/>
      <c r="S10" s="77" t="s">
        <v>77</v>
      </c>
      <c r="T10" s="77"/>
      <c r="U10" s="77"/>
      <c r="V10" s="77"/>
      <c r="W10" s="92" t="s">
        <v>55</v>
      </c>
      <c r="X10" s="102"/>
      <c r="Y10" s="102"/>
      <c r="Z10" s="102"/>
      <c r="AA10" s="102"/>
      <c r="AB10" s="102"/>
      <c r="AC10" s="102"/>
      <c r="AD10" s="108"/>
      <c r="AE10" s="143"/>
      <c r="AH10" s="46" t="str">
        <f>IF(OR(F10="",W10=""),検索値!$A$4,"")</f>
        <v>※未記入項目があります。</v>
      </c>
    </row>
    <row r="11" spans="2:35" ht="5.25" customHeight="1">
      <c r="B11" s="59"/>
      <c r="C11" s="83"/>
      <c r="D11" s="83"/>
      <c r="E11" s="83"/>
      <c r="F11" s="83"/>
      <c r="G11" s="83"/>
      <c r="H11" s="83"/>
      <c r="I11" s="83"/>
      <c r="J11" s="83"/>
      <c r="K11" s="83"/>
      <c r="L11" s="83"/>
      <c r="M11" s="83"/>
      <c r="N11" s="83"/>
      <c r="O11" s="74"/>
      <c r="P11" s="74"/>
      <c r="Q11" s="74"/>
      <c r="R11" s="74"/>
      <c r="S11" s="74"/>
      <c r="T11" s="74"/>
      <c r="U11" s="74"/>
      <c r="V11" s="74"/>
      <c r="W11" s="74"/>
      <c r="X11" s="74"/>
      <c r="Y11" s="74"/>
      <c r="Z11" s="74"/>
      <c r="AE11" s="143"/>
    </row>
    <row r="12" spans="2:35" ht="20.25" customHeight="1">
      <c r="B12" s="59" t="s">
        <v>79</v>
      </c>
      <c r="C12" s="77"/>
      <c r="D12" s="77"/>
      <c r="E12" s="77"/>
      <c r="F12" s="70" t="s">
        <v>51</v>
      </c>
      <c r="G12" s="92" t="s">
        <v>167</v>
      </c>
      <c r="H12" s="102"/>
      <c r="I12" s="102"/>
      <c r="J12" s="102"/>
      <c r="K12" s="108"/>
      <c r="L12" s="79"/>
      <c r="M12" s="113"/>
      <c r="N12" s="117"/>
      <c r="O12" s="117"/>
      <c r="P12" s="121"/>
      <c r="Q12" s="126" t="s">
        <v>15</v>
      </c>
      <c r="R12" s="94"/>
      <c r="S12" s="104"/>
      <c r="T12" s="104"/>
      <c r="U12" s="104"/>
      <c r="V12" s="104"/>
      <c r="W12" s="104"/>
      <c r="X12" s="104"/>
      <c r="Y12" s="104"/>
      <c r="Z12" s="104"/>
      <c r="AA12" s="104"/>
      <c r="AB12" s="104"/>
      <c r="AC12" s="104"/>
      <c r="AD12" s="125"/>
      <c r="AE12" s="148"/>
      <c r="AH12" s="46" t="str">
        <f>IF(OR(G12="",M12="",R12=""),検索値!$A$4,"")</f>
        <v>※未記入項目があります。</v>
      </c>
    </row>
    <row r="13" spans="2:35" ht="5.25" customHeight="1">
      <c r="B13" s="53"/>
      <c r="AE13" s="143"/>
    </row>
    <row r="14" spans="2:35" ht="20.25" customHeight="1">
      <c r="B14" s="59" t="s">
        <v>146</v>
      </c>
      <c r="C14" s="77"/>
      <c r="D14" s="77"/>
      <c r="E14" s="77"/>
      <c r="F14" s="89"/>
      <c r="G14" s="100"/>
      <c r="H14" s="107"/>
      <c r="I14" s="45" t="s">
        <v>29</v>
      </c>
      <c r="J14" s="89"/>
      <c r="K14" s="107"/>
      <c r="L14" s="45" t="s">
        <v>14</v>
      </c>
      <c r="M14" s="89"/>
      <c r="N14" s="107"/>
      <c r="O14" s="45" t="s">
        <v>31</v>
      </c>
      <c r="P14" s="68" t="s">
        <v>156</v>
      </c>
      <c r="Q14" s="68"/>
      <c r="R14" s="89" t="str">
        <f>IFERROR(DATEDIF(判定!$B$31,判定!$D$1,"Y"),"")</f>
        <v/>
      </c>
      <c r="S14" s="107"/>
      <c r="T14" s="45" t="s">
        <v>158</v>
      </c>
      <c r="U14" s="130" t="e">
        <f>DATE(F14,J14,M14)</f>
        <v>#NUM!</v>
      </c>
      <c r="V14" s="131" t="s">
        <v>153</v>
      </c>
      <c r="W14" s="131"/>
      <c r="X14" s="135"/>
      <c r="AE14" s="143"/>
      <c r="AH14" s="46" t="str">
        <f>IF(OR(F14="",J14="",M14="",R14="",X14="",),検索値!$A$4,"")</f>
        <v>※未記入項目があります。</v>
      </c>
    </row>
    <row r="15" spans="2:35" ht="20.25" customHeight="1">
      <c r="B15" s="59" t="s">
        <v>160</v>
      </c>
      <c r="C15" s="77"/>
      <c r="D15" s="77"/>
      <c r="E15" s="77"/>
      <c r="G15" s="45" t="s">
        <v>95</v>
      </c>
      <c r="J15" s="45" t="s">
        <v>161</v>
      </c>
      <c r="L15" s="45" t="s">
        <v>159</v>
      </c>
      <c r="N15" s="85"/>
      <c r="O15" s="85"/>
      <c r="P15" s="85"/>
      <c r="Q15" s="85"/>
      <c r="R15" s="85"/>
      <c r="S15" s="85"/>
      <c r="T15" s="85"/>
      <c r="U15" s="85"/>
      <c r="V15" s="85"/>
      <c r="W15" s="85"/>
      <c r="X15" s="85"/>
      <c r="Y15" s="85"/>
      <c r="Z15" s="85"/>
      <c r="AA15" s="85"/>
      <c r="AB15" s="85"/>
      <c r="AC15" s="85"/>
      <c r="AD15" s="85"/>
      <c r="AE15" s="150" t="s">
        <v>34</v>
      </c>
      <c r="AH15" s="46" t="str">
        <f>IF(AND(判定!$B$33=FALSE,判定!$C$33=FALSE),検索値!$A$3,IF(AND(判定!$B$51=TRUE,N15=""),検索値!$A$4,IF(AND(判定!$C$51=TRUE,判定!C15=TRUE),検索値!$A$7,"")))</f>
        <v>※チェックを入れてください。</v>
      </c>
    </row>
    <row r="16" spans="2:35" s="45" customFormat="1" ht="20.25" customHeight="1">
      <c r="B16" s="65" t="s">
        <v>4</v>
      </c>
      <c r="C16" s="85"/>
      <c r="D16" s="85"/>
      <c r="E16" s="85"/>
      <c r="F16" s="97"/>
      <c r="K16" s="45" t="s">
        <v>69</v>
      </c>
      <c r="N16" s="45" t="s">
        <v>233</v>
      </c>
      <c r="P16" s="79" t="s">
        <v>225</v>
      </c>
      <c r="Q16" s="127"/>
      <c r="R16" s="128"/>
      <c r="S16" s="129"/>
      <c r="T16" s="45" t="s">
        <v>193</v>
      </c>
      <c r="U16" s="70" t="s">
        <v>226</v>
      </c>
      <c r="V16" s="70"/>
      <c r="W16" s="132"/>
      <c r="X16" s="129"/>
      <c r="Y16" s="45" t="s">
        <v>227</v>
      </c>
      <c r="Z16" s="45" t="s">
        <v>228</v>
      </c>
      <c r="AC16" s="132"/>
      <c r="AD16" s="129"/>
      <c r="AE16" s="151" t="s">
        <v>193</v>
      </c>
      <c r="AH16" s="46" t="str">
        <f>IF(AND(判定!$B$34=FALSE,判定!$C$34=FALSE),検索値!$A$3,IF(AND(判定!$B$34=FALSE,判定!$C$34=TRUE,OR($R$16="",$W$16="",$AC$16="")),検索値!$A$4,""))</f>
        <v>※チェックを入れてください。</v>
      </c>
    </row>
    <row r="17" spans="2:34" ht="20.25" customHeight="1">
      <c r="B17" s="53" t="s">
        <v>143</v>
      </c>
      <c r="L17" s="45" t="s">
        <v>141</v>
      </c>
      <c r="P17" s="45" t="s">
        <v>251</v>
      </c>
      <c r="AE17" s="143"/>
      <c r="AH17" s="46" t="str">
        <f>IF(AND(判定!$B$35=FALSE,判定!$C$35=FALSE),検索値!$A$3,IF(AND(判定!$B$35=TRUE,判定!$C$35=TRUE),検索値!$A$6,""))</f>
        <v>※チェックを入れてください。</v>
      </c>
    </row>
    <row r="18" spans="2:34" ht="20.25" customHeight="1">
      <c r="B18" s="53" t="s">
        <v>162</v>
      </c>
      <c r="L18" s="45" t="s">
        <v>44</v>
      </c>
      <c r="Q18" s="45" t="s">
        <v>155</v>
      </c>
      <c r="AE18" s="143"/>
      <c r="AH18" s="46" t="str">
        <f>IF(AND(判定!$B$36=FALSE,判定!$C$36=FALSE),検索値!$A$3,IF(AND(判定!$B$36=TRUE,判定!$C$36=TRUE),検索値!$A$6,""))</f>
        <v>※チェックを入れてください。</v>
      </c>
    </row>
    <row r="19" spans="2:34" ht="20.25" customHeight="1">
      <c r="B19" s="59" t="str">
        <v>体験回数</v>
      </c>
      <c r="C19" s="77"/>
      <c r="D19" s="77"/>
      <c r="E19" s="77"/>
      <c r="G19" s="45" t="s">
        <v>164</v>
      </c>
      <c r="K19" s="45" t="s">
        <v>165</v>
      </c>
      <c r="O19" s="118"/>
      <c r="P19" s="122"/>
      <c r="Q19" s="45" t="s">
        <v>166</v>
      </c>
      <c r="AE19" s="143"/>
      <c r="AH19" s="46" t="str">
        <f>IF(AND(判定!$B$37=FALSE,判定!$C$37=FALSE),検索値!$A$3,IF(AND(判定!$C$37=TRUE,O19=""),検索値!$A$4,""))</f>
        <v>※チェックを入れてください。</v>
      </c>
    </row>
    <row r="20" spans="2:34" ht="20.25" customHeight="1">
      <c r="B20" s="52" t="s">
        <v>147</v>
      </c>
      <c r="C20" s="68"/>
      <c r="D20" s="68"/>
      <c r="E20" s="68"/>
      <c r="F20" s="98" t="s">
        <v>224</v>
      </c>
      <c r="G20" s="98"/>
      <c r="H20" s="98"/>
      <c r="I20" s="98"/>
      <c r="J20" s="98"/>
      <c r="K20" s="98"/>
      <c r="L20" s="98"/>
      <c r="M20" s="98"/>
      <c r="N20" s="98"/>
      <c r="O20" s="98"/>
      <c r="P20" s="98"/>
      <c r="Q20" s="98"/>
      <c r="R20" s="98"/>
      <c r="S20" s="98"/>
      <c r="T20" s="98"/>
      <c r="U20" s="98"/>
      <c r="V20" s="98"/>
      <c r="W20" s="98"/>
      <c r="X20" s="98"/>
      <c r="Y20" s="98"/>
      <c r="Z20" s="98"/>
      <c r="AA20" s="98"/>
      <c r="AB20" s="98"/>
      <c r="AC20" s="98"/>
      <c r="AD20" s="98"/>
      <c r="AE20" s="143"/>
    </row>
    <row r="21" spans="2:34" ht="5.25" customHeight="1">
      <c r="B21" s="52"/>
      <c r="C21" s="74"/>
      <c r="D21" s="74"/>
      <c r="E21" s="74"/>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143"/>
    </row>
    <row r="22" spans="2:34" ht="20.25" customHeight="1">
      <c r="B22" s="52"/>
      <c r="C22" s="75"/>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139"/>
      <c r="AE22" s="143"/>
    </row>
    <row r="23" spans="2:34" ht="20.25" customHeight="1">
      <c r="B23" s="53"/>
      <c r="C23" s="76"/>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140"/>
      <c r="AE23" s="143"/>
    </row>
    <row r="24" spans="2:34" ht="10.5" customHeight="1">
      <c r="B24" s="6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149"/>
    </row>
    <row r="25" spans="2:34" ht="20.25" customHeight="1">
      <c r="B25" s="50" t="str">
        <v>体験者情報４</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141"/>
    </row>
    <row r="26" spans="2:34" s="45" customFormat="1" ht="10.5" customHeight="1">
      <c r="B26" s="61"/>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146"/>
      <c r="AH26" s="46"/>
    </row>
    <row r="27" spans="2:34" s="45" customFormat="1" ht="10.5" customHeight="1">
      <c r="B27" s="62" t="s">
        <v>76</v>
      </c>
      <c r="C27" s="81"/>
      <c r="D27" s="81"/>
      <c r="E27" s="81"/>
      <c r="F27" s="95"/>
      <c r="G27" s="105"/>
      <c r="H27" s="105"/>
      <c r="I27" s="105"/>
      <c r="J27" s="105"/>
      <c r="K27" s="105"/>
      <c r="L27" s="105"/>
      <c r="M27" s="114"/>
      <c r="N27" s="116"/>
      <c r="O27" s="116"/>
      <c r="P27" s="116"/>
      <c r="Q27" s="116"/>
      <c r="R27" s="47"/>
      <c r="S27" s="47"/>
      <c r="T27" s="47"/>
      <c r="U27" s="47"/>
      <c r="V27" s="47"/>
      <c r="W27" s="47"/>
      <c r="X27" s="47"/>
      <c r="Y27" s="47"/>
      <c r="Z27" s="47"/>
      <c r="AA27" s="47"/>
      <c r="AB27" s="47"/>
      <c r="AC27" s="47"/>
      <c r="AD27" s="47"/>
      <c r="AE27" s="147"/>
      <c r="AH27" s="46" t="str">
        <f>IF(F27="",検索値!$A$4,"")</f>
        <v>※未記入項目があります。</v>
      </c>
    </row>
    <row r="28" spans="2:34" s="45" customFormat="1" ht="5.25" customHeight="1">
      <c r="B28" s="63"/>
      <c r="C28" s="82"/>
      <c r="D28" s="82"/>
      <c r="E28" s="82"/>
      <c r="F28" s="82"/>
      <c r="G28" s="82"/>
      <c r="H28" s="82"/>
      <c r="I28" s="82"/>
      <c r="J28" s="82"/>
      <c r="K28" s="82"/>
      <c r="L28" s="82"/>
      <c r="M28" s="82"/>
      <c r="N28" s="82"/>
      <c r="AE28" s="143"/>
      <c r="AH28" s="46"/>
    </row>
    <row r="29" spans="2:34" s="45" customFormat="1" ht="20.25" customHeight="1">
      <c r="B29" s="59" t="s">
        <v>50</v>
      </c>
      <c r="C29" s="77"/>
      <c r="D29" s="77"/>
      <c r="E29" s="77"/>
      <c r="F29" s="96"/>
      <c r="G29" s="106"/>
      <c r="H29" s="106"/>
      <c r="I29" s="106"/>
      <c r="J29" s="106"/>
      <c r="K29" s="106"/>
      <c r="L29" s="106"/>
      <c r="M29" s="115"/>
      <c r="N29" s="70" t="s">
        <v>81</v>
      </c>
      <c r="R29" s="71"/>
      <c r="S29" s="77" t="s">
        <v>78</v>
      </c>
      <c r="T29" s="77"/>
      <c r="U29" s="77"/>
      <c r="V29" s="77"/>
      <c r="W29" s="92" t="s">
        <v>55</v>
      </c>
      <c r="X29" s="102"/>
      <c r="Y29" s="102"/>
      <c r="Z29" s="102"/>
      <c r="AA29" s="102"/>
      <c r="AB29" s="102"/>
      <c r="AC29" s="102"/>
      <c r="AD29" s="108"/>
      <c r="AE29" s="143"/>
      <c r="AH29" s="46" t="str">
        <f>IF(OR(F29="",W29=""),検索値!$A$4,"")</f>
        <v>※未記入項目があります。</v>
      </c>
    </row>
    <row r="30" spans="2:34" s="45" customFormat="1" ht="5.25" customHeight="1">
      <c r="B30" s="53"/>
      <c r="AE30" s="143"/>
      <c r="AH30" s="46"/>
    </row>
    <row r="31" spans="2:34" s="45" customFormat="1" ht="20.25" customHeight="1">
      <c r="B31" s="59" t="s">
        <v>11</v>
      </c>
      <c r="C31" s="77"/>
      <c r="D31" s="77"/>
      <c r="E31" s="77"/>
      <c r="F31" s="94"/>
      <c r="G31" s="104"/>
      <c r="H31" s="104"/>
      <c r="I31" s="104"/>
      <c r="J31" s="104"/>
      <c r="K31" s="104"/>
      <c r="L31" s="104"/>
      <c r="M31" s="104"/>
      <c r="N31" s="104"/>
      <c r="O31" s="104"/>
      <c r="P31" s="104"/>
      <c r="Q31" s="125"/>
      <c r="R31" s="74"/>
      <c r="S31" s="77" t="s">
        <v>77</v>
      </c>
      <c r="T31" s="77"/>
      <c r="U31" s="77"/>
      <c r="V31" s="77"/>
      <c r="W31" s="92" t="s">
        <v>55</v>
      </c>
      <c r="X31" s="102"/>
      <c r="Y31" s="102"/>
      <c r="Z31" s="102"/>
      <c r="AA31" s="102"/>
      <c r="AB31" s="102"/>
      <c r="AC31" s="102"/>
      <c r="AD31" s="108"/>
      <c r="AE31" s="143"/>
      <c r="AH31" s="46" t="str">
        <f>IF(OR(F31="",W31=""),検索値!$A$4,"")</f>
        <v>※未記入項目があります。</v>
      </c>
    </row>
    <row r="32" spans="2:34" s="45" customFormat="1" ht="5.25" customHeight="1">
      <c r="B32" s="59"/>
      <c r="C32" s="83"/>
      <c r="D32" s="83"/>
      <c r="E32" s="83"/>
      <c r="F32" s="83"/>
      <c r="G32" s="83"/>
      <c r="H32" s="83"/>
      <c r="I32" s="83"/>
      <c r="J32" s="83"/>
      <c r="K32" s="83"/>
      <c r="L32" s="83"/>
      <c r="M32" s="83"/>
      <c r="N32" s="83"/>
      <c r="O32" s="74"/>
      <c r="P32" s="74"/>
      <c r="Q32" s="74"/>
      <c r="R32" s="74"/>
      <c r="S32" s="74"/>
      <c r="T32" s="74"/>
      <c r="U32" s="74"/>
      <c r="V32" s="74"/>
      <c r="W32" s="74"/>
      <c r="X32" s="74"/>
      <c r="Y32" s="74"/>
      <c r="Z32" s="74"/>
      <c r="AE32" s="143"/>
      <c r="AH32" s="46"/>
    </row>
    <row r="33" spans="2:34" s="45" customFormat="1" ht="20.25" customHeight="1">
      <c r="B33" s="59" t="s">
        <v>79</v>
      </c>
      <c r="C33" s="77"/>
      <c r="D33" s="77"/>
      <c r="E33" s="77"/>
      <c r="F33" s="70" t="s">
        <v>51</v>
      </c>
      <c r="G33" s="92" t="s">
        <v>167</v>
      </c>
      <c r="H33" s="102"/>
      <c r="I33" s="102"/>
      <c r="J33" s="102"/>
      <c r="K33" s="108"/>
      <c r="M33" s="113"/>
      <c r="N33" s="117"/>
      <c r="O33" s="117"/>
      <c r="P33" s="121"/>
      <c r="Q33" s="126" t="s">
        <v>15</v>
      </c>
      <c r="R33" s="94"/>
      <c r="S33" s="104"/>
      <c r="T33" s="104"/>
      <c r="U33" s="104"/>
      <c r="V33" s="104"/>
      <c r="W33" s="104"/>
      <c r="X33" s="104"/>
      <c r="Y33" s="104"/>
      <c r="Z33" s="104"/>
      <c r="AA33" s="104"/>
      <c r="AB33" s="104"/>
      <c r="AC33" s="104"/>
      <c r="AD33" s="125"/>
      <c r="AE33" s="148"/>
      <c r="AH33" s="46" t="str">
        <f>IF(OR(G33="",M33="",R33=""),検索値!$A$4,"")</f>
        <v>※未記入項目があります。</v>
      </c>
    </row>
    <row r="34" spans="2:34" s="45" customFormat="1" ht="5.25" customHeight="1">
      <c r="B34" s="53"/>
      <c r="AE34" s="143"/>
      <c r="AH34" s="46"/>
    </row>
    <row r="35" spans="2:34" s="45" customFormat="1" ht="20.25" customHeight="1">
      <c r="B35" s="59" t="s">
        <v>146</v>
      </c>
      <c r="C35" s="77"/>
      <c r="D35" s="77"/>
      <c r="E35" s="77"/>
      <c r="F35" s="89"/>
      <c r="G35" s="100"/>
      <c r="H35" s="107"/>
      <c r="I35" s="45" t="s">
        <v>29</v>
      </c>
      <c r="J35" s="89"/>
      <c r="K35" s="107"/>
      <c r="L35" s="45" t="s">
        <v>14</v>
      </c>
      <c r="M35" s="89"/>
      <c r="N35" s="107"/>
      <c r="O35" s="45" t="s">
        <v>31</v>
      </c>
      <c r="P35" s="68" t="s">
        <v>156</v>
      </c>
      <c r="Q35" s="68"/>
      <c r="R35" s="89" t="str">
        <f>IFERROR(DATEDIF(判定!$B$40,判定!$D$1,"Y"),"")</f>
        <v/>
      </c>
      <c r="S35" s="107"/>
      <c r="T35" s="45" t="s">
        <v>158</v>
      </c>
      <c r="U35" s="130" t="e">
        <f>DATE(F35,J35,M35)</f>
        <v>#NUM!</v>
      </c>
      <c r="V35" s="131" t="s">
        <v>153</v>
      </c>
      <c r="W35" s="131"/>
      <c r="X35" s="135"/>
      <c r="AE35" s="143"/>
      <c r="AH35" s="46" t="str">
        <f>IF(OR(F35="",J35="",M35="",R35="",X35=""),検索値!$A$4,"")</f>
        <v>※未記入項目があります。</v>
      </c>
    </row>
    <row r="36" spans="2:34" s="45" customFormat="1" ht="20.25" customHeight="1">
      <c r="B36" s="59" t="s">
        <v>160</v>
      </c>
      <c r="C36" s="77"/>
      <c r="D36" s="77"/>
      <c r="E36" s="77"/>
      <c r="G36" s="45" t="s">
        <v>95</v>
      </c>
      <c r="J36" s="45" t="s">
        <v>161</v>
      </c>
      <c r="L36" s="45" t="s">
        <v>159</v>
      </c>
      <c r="N36" s="85"/>
      <c r="O36" s="85"/>
      <c r="P36" s="85"/>
      <c r="Q36" s="85"/>
      <c r="R36" s="85"/>
      <c r="S36" s="85"/>
      <c r="T36" s="85"/>
      <c r="U36" s="85"/>
      <c r="V36" s="85"/>
      <c r="W36" s="85"/>
      <c r="X36" s="85"/>
      <c r="Y36" s="85"/>
      <c r="Z36" s="85"/>
      <c r="AA36" s="85"/>
      <c r="AB36" s="85"/>
      <c r="AC36" s="85"/>
      <c r="AD36" s="85"/>
      <c r="AE36" s="150" t="s">
        <v>34</v>
      </c>
      <c r="AH36" s="46" t="str">
        <f>IF(AND(判定!$B$42=FALSE,判定!$C$42=FALSE),検索値!$A$3,IF(AND(判定!$C$42=TRUE,N36=""),検索値!$A$4,""))</f>
        <v>※チェックを入れてください。</v>
      </c>
    </row>
    <row r="37" spans="2:34" s="45" customFormat="1" ht="20.25" customHeight="1">
      <c r="B37" s="65" t="s">
        <v>4</v>
      </c>
      <c r="C37" s="85"/>
      <c r="D37" s="85"/>
      <c r="E37" s="85"/>
      <c r="F37" s="97"/>
      <c r="K37" s="45" t="s">
        <v>69</v>
      </c>
      <c r="N37" s="45" t="s">
        <v>233</v>
      </c>
      <c r="P37" s="79" t="s">
        <v>225</v>
      </c>
      <c r="Q37" s="127"/>
      <c r="R37" s="128"/>
      <c r="S37" s="129"/>
      <c r="T37" s="45" t="s">
        <v>193</v>
      </c>
      <c r="U37" s="70" t="s">
        <v>226</v>
      </c>
      <c r="V37" s="70"/>
      <c r="W37" s="132"/>
      <c r="X37" s="129"/>
      <c r="Y37" s="45" t="s">
        <v>227</v>
      </c>
      <c r="Z37" s="45" t="s">
        <v>228</v>
      </c>
      <c r="AC37" s="132"/>
      <c r="AD37" s="129"/>
      <c r="AE37" s="151" t="s">
        <v>193</v>
      </c>
      <c r="AH37" s="46" t="str">
        <f>IF(AND(判定!$B$43=FALSE,判定!$C$43=FALSE),検索値!$A$3,IF(AND(判定!$B$43=FALSE,判定!$C$43=TRUE,OR($R$37="",$W$37="",$AC$37="")),検索値!$A$4,""))</f>
        <v>※チェックを入れてください。</v>
      </c>
    </row>
    <row r="38" spans="2:34" s="45" customFormat="1" ht="20.25" customHeight="1">
      <c r="B38" s="53" t="s">
        <v>143</v>
      </c>
      <c r="L38" s="45" t="s">
        <v>141</v>
      </c>
      <c r="P38" s="45" t="s">
        <v>250</v>
      </c>
      <c r="AE38" s="143"/>
      <c r="AH38" s="46" t="str">
        <f>IF(AND(判定!$B$44=FALSE,判定!$C$44=FALSE),検索値!$A$3,IF(AND(判定!$B$44=TRUE,判定!$C$44=TRUE),検索値!$A$6,""))</f>
        <v>※チェックを入れてください。</v>
      </c>
    </row>
    <row r="39" spans="2:34" s="45" customFormat="1" ht="20.25" customHeight="1">
      <c r="B39" s="53" t="s">
        <v>162</v>
      </c>
      <c r="L39" s="45" t="s">
        <v>44</v>
      </c>
      <c r="Q39" s="45" t="s">
        <v>155</v>
      </c>
      <c r="AE39" s="143"/>
      <c r="AH39" s="46" t="str">
        <f>IF(AND(判定!$B$45=FALSE,判定!$C$45=FALSE),検索値!$A$3,IF(AND(判定!$B$45=TRUE,判定!$C$45=TRUE),検索値!$A$6,""))</f>
        <v>※チェックを入れてください。</v>
      </c>
    </row>
    <row r="40" spans="2:34" s="45" customFormat="1" ht="20.25" customHeight="1">
      <c r="B40" s="59" t="str">
        <v>体験回数</v>
      </c>
      <c r="C40" s="77"/>
      <c r="D40" s="77"/>
      <c r="E40" s="77"/>
      <c r="G40" s="45" t="s">
        <v>164</v>
      </c>
      <c r="K40" s="45" t="s">
        <v>165</v>
      </c>
      <c r="O40" s="118"/>
      <c r="P40" s="122"/>
      <c r="Q40" s="45" t="s">
        <v>166</v>
      </c>
      <c r="AE40" s="143"/>
      <c r="AH40" s="46" t="str">
        <f>IF(AND(判定!$B$46=FALSE,判定!$C$46=FALSE),検索値!$A$3,IF(AND(判定!$C$46=TRUE,O40=""),検索値!$A$4,""))</f>
        <v>※チェックを入れてください。</v>
      </c>
    </row>
    <row r="41" spans="2:34" s="45" customFormat="1" ht="20.25" customHeight="1">
      <c r="B41" s="52" t="s">
        <v>147</v>
      </c>
      <c r="C41" s="68"/>
      <c r="D41" s="68"/>
      <c r="E41" s="68"/>
      <c r="F41" s="98" t="s">
        <v>224</v>
      </c>
      <c r="G41" s="98"/>
      <c r="H41" s="98"/>
      <c r="I41" s="98"/>
      <c r="J41" s="98"/>
      <c r="K41" s="98"/>
      <c r="L41" s="98"/>
      <c r="M41" s="98"/>
      <c r="N41" s="98"/>
      <c r="O41" s="98"/>
      <c r="P41" s="98"/>
      <c r="Q41" s="98"/>
      <c r="R41" s="98"/>
      <c r="S41" s="98"/>
      <c r="T41" s="98"/>
      <c r="U41" s="98"/>
      <c r="V41" s="98"/>
      <c r="W41" s="98"/>
      <c r="X41" s="98"/>
      <c r="Y41" s="98"/>
      <c r="Z41" s="98"/>
      <c r="AA41" s="98"/>
      <c r="AB41" s="98"/>
      <c r="AC41" s="98"/>
      <c r="AD41" s="98"/>
      <c r="AE41" s="143"/>
      <c r="AH41" s="156"/>
    </row>
    <row r="42" spans="2:34" s="45" customFormat="1" ht="5.25" customHeight="1">
      <c r="B42" s="52"/>
      <c r="C42" s="74"/>
      <c r="D42" s="74"/>
      <c r="E42" s="74"/>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143"/>
      <c r="AH42" s="46"/>
    </row>
    <row r="43" spans="2:34" s="45" customFormat="1" ht="20.25" customHeight="1">
      <c r="B43" s="52"/>
      <c r="C43" s="75"/>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139"/>
      <c r="AE43" s="143"/>
      <c r="AH43" s="46"/>
    </row>
    <row r="44" spans="2:34" s="45" customFormat="1" ht="20.25" customHeight="1">
      <c r="B44" s="53"/>
      <c r="C44" s="7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140"/>
      <c r="AE44" s="143"/>
      <c r="AH44" s="46"/>
    </row>
    <row r="45" spans="2:34" s="45" customFormat="1" ht="10.5" customHeight="1">
      <c r="B45" s="6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149"/>
      <c r="AH45" s="46"/>
    </row>
    <row r="46" spans="2:34" ht="5.25" customHeight="1"/>
    <row r="47" spans="2:34" ht="20.25" customHeight="1">
      <c r="B47" s="48" t="s">
        <v>239</v>
      </c>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row>
    <row r="48" spans="2:34" ht="20.25" customHeight="1">
      <c r="B48" s="49" t="s">
        <v>206</v>
      </c>
      <c r="C48" s="66"/>
      <c r="D48" s="66"/>
      <c r="E48" s="66"/>
      <c r="F48" s="66"/>
      <c r="G48" s="66"/>
      <c r="H48" s="66"/>
      <c r="I48" s="66"/>
      <c r="J48" s="66"/>
      <c r="K48" s="66"/>
      <c r="L48" s="66"/>
      <c r="M48" s="66"/>
      <c r="N48" s="66"/>
      <c r="O48" s="66"/>
      <c r="P48" s="66"/>
      <c r="Q48" s="66"/>
      <c r="R48" s="66"/>
      <c r="S48" s="66"/>
      <c r="T48" s="66"/>
      <c r="U48" s="66"/>
      <c r="V48" s="131"/>
      <c r="W48" s="131"/>
      <c r="X48" s="131"/>
      <c r="Y48" s="79"/>
      <c r="Z48" s="131"/>
      <c r="AA48" s="131"/>
      <c r="AB48" s="79"/>
      <c r="AC48" s="131"/>
      <c r="AD48" s="131"/>
      <c r="AE48" s="79"/>
    </row>
    <row r="49" spans="2:34" ht="20.25" customHeight="1">
      <c r="B49" s="50" t="str">
        <v>体験者情報５</v>
      </c>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141"/>
    </row>
    <row r="50" spans="2:34" ht="10.5" customHeight="1">
      <c r="B50" s="61"/>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146"/>
    </row>
    <row r="51" spans="2:34" ht="10.5" customHeight="1">
      <c r="B51" s="62" t="s">
        <v>76</v>
      </c>
      <c r="C51" s="81"/>
      <c r="D51" s="81"/>
      <c r="E51" s="81"/>
      <c r="F51" s="95"/>
      <c r="G51" s="105"/>
      <c r="H51" s="105"/>
      <c r="I51" s="105"/>
      <c r="J51" s="105"/>
      <c r="K51" s="105"/>
      <c r="L51" s="105"/>
      <c r="M51" s="114"/>
      <c r="N51" s="116"/>
      <c r="O51" s="116"/>
      <c r="P51" s="116"/>
      <c r="Q51" s="116"/>
      <c r="R51" s="47"/>
      <c r="S51" s="47"/>
      <c r="T51" s="47"/>
      <c r="U51" s="47"/>
      <c r="V51" s="47"/>
      <c r="W51" s="47"/>
      <c r="X51" s="47"/>
      <c r="Y51" s="47"/>
      <c r="Z51" s="47"/>
      <c r="AA51" s="47"/>
      <c r="AB51" s="47"/>
      <c r="AC51" s="47"/>
      <c r="AD51" s="47"/>
      <c r="AE51" s="147"/>
      <c r="AH51" s="46" t="str">
        <f>IF(F51="",検索値!$A$4,"")</f>
        <v>※未記入項目があります。</v>
      </c>
    </row>
    <row r="52" spans="2:34" ht="5.25" customHeight="1">
      <c r="B52" s="63"/>
      <c r="C52" s="82"/>
      <c r="D52" s="82"/>
      <c r="E52" s="82"/>
      <c r="F52" s="82"/>
      <c r="G52" s="82"/>
      <c r="H52" s="82"/>
      <c r="I52" s="82"/>
      <c r="J52" s="82"/>
      <c r="K52" s="82"/>
      <c r="L52" s="82"/>
      <c r="M52" s="82"/>
      <c r="N52" s="82"/>
      <c r="AE52" s="143"/>
    </row>
    <row r="53" spans="2:34" ht="20.25" customHeight="1">
      <c r="B53" s="59" t="s">
        <v>50</v>
      </c>
      <c r="C53" s="77"/>
      <c r="D53" s="77"/>
      <c r="E53" s="77"/>
      <c r="F53" s="96"/>
      <c r="G53" s="106"/>
      <c r="H53" s="106"/>
      <c r="I53" s="106"/>
      <c r="J53" s="106"/>
      <c r="K53" s="106"/>
      <c r="L53" s="106"/>
      <c r="M53" s="115"/>
      <c r="N53" s="70" t="s">
        <v>81</v>
      </c>
      <c r="R53" s="71"/>
      <c r="S53" s="77" t="s">
        <v>78</v>
      </c>
      <c r="T53" s="77"/>
      <c r="U53" s="77"/>
      <c r="V53" s="77"/>
      <c r="W53" s="92" t="s">
        <v>55</v>
      </c>
      <c r="X53" s="102"/>
      <c r="Y53" s="102"/>
      <c r="Z53" s="102"/>
      <c r="AA53" s="102"/>
      <c r="AB53" s="102"/>
      <c r="AC53" s="102"/>
      <c r="AD53" s="108"/>
      <c r="AE53" s="143"/>
      <c r="AH53" s="46" t="str">
        <f>IF(OR(F53="",W53=""),検索値!$A$4,"")</f>
        <v>※未記入項目があります。</v>
      </c>
    </row>
    <row r="54" spans="2:34" ht="5.25" customHeight="1">
      <c r="B54" s="53"/>
      <c r="AE54" s="143"/>
    </row>
    <row r="55" spans="2:34" ht="20.25" customHeight="1">
      <c r="B55" s="59" t="s">
        <v>11</v>
      </c>
      <c r="C55" s="77"/>
      <c r="D55" s="77"/>
      <c r="E55" s="77"/>
      <c r="F55" s="94"/>
      <c r="G55" s="104"/>
      <c r="H55" s="104"/>
      <c r="I55" s="104"/>
      <c r="J55" s="104"/>
      <c r="K55" s="104"/>
      <c r="L55" s="104"/>
      <c r="M55" s="104"/>
      <c r="N55" s="104"/>
      <c r="O55" s="104"/>
      <c r="P55" s="104"/>
      <c r="Q55" s="125"/>
      <c r="R55" s="74"/>
      <c r="S55" s="77" t="s">
        <v>77</v>
      </c>
      <c r="T55" s="77"/>
      <c r="U55" s="77"/>
      <c r="V55" s="77"/>
      <c r="W55" s="92" t="s">
        <v>55</v>
      </c>
      <c r="X55" s="102"/>
      <c r="Y55" s="102"/>
      <c r="Z55" s="102"/>
      <c r="AA55" s="102"/>
      <c r="AB55" s="102"/>
      <c r="AC55" s="102"/>
      <c r="AD55" s="108"/>
      <c r="AE55" s="143"/>
      <c r="AH55" s="46" t="str">
        <f>IF(OR(F55="",W55=""),検索値!$A$4,"")</f>
        <v>※未記入項目があります。</v>
      </c>
    </row>
    <row r="56" spans="2:34" ht="5.25" customHeight="1">
      <c r="B56" s="59"/>
      <c r="C56" s="83"/>
      <c r="D56" s="83"/>
      <c r="E56" s="83"/>
      <c r="F56" s="83"/>
      <c r="G56" s="83"/>
      <c r="H56" s="83"/>
      <c r="I56" s="83"/>
      <c r="J56" s="83"/>
      <c r="K56" s="83"/>
      <c r="L56" s="83"/>
      <c r="M56" s="83"/>
      <c r="N56" s="83"/>
      <c r="O56" s="74"/>
      <c r="P56" s="74"/>
      <c r="Q56" s="74"/>
      <c r="R56" s="74"/>
      <c r="S56" s="74"/>
      <c r="T56" s="74"/>
      <c r="U56" s="74"/>
      <c r="V56" s="74"/>
      <c r="W56" s="74"/>
      <c r="X56" s="74"/>
      <c r="Y56" s="74"/>
      <c r="Z56" s="74"/>
      <c r="AE56" s="143"/>
    </row>
    <row r="57" spans="2:34" ht="20.25" customHeight="1">
      <c r="B57" s="59" t="s">
        <v>79</v>
      </c>
      <c r="C57" s="77"/>
      <c r="D57" s="77"/>
      <c r="E57" s="77"/>
      <c r="F57" s="70" t="s">
        <v>51</v>
      </c>
      <c r="G57" s="92" t="s">
        <v>167</v>
      </c>
      <c r="H57" s="102"/>
      <c r="I57" s="102"/>
      <c r="J57" s="102"/>
      <c r="K57" s="108"/>
      <c r="L57" s="79"/>
      <c r="M57" s="113"/>
      <c r="N57" s="117"/>
      <c r="O57" s="117"/>
      <c r="P57" s="121"/>
      <c r="Q57" s="126" t="s">
        <v>15</v>
      </c>
      <c r="R57" s="94"/>
      <c r="S57" s="104"/>
      <c r="T57" s="104"/>
      <c r="U57" s="104"/>
      <c r="V57" s="104"/>
      <c r="W57" s="104"/>
      <c r="X57" s="104"/>
      <c r="Y57" s="104"/>
      <c r="Z57" s="104"/>
      <c r="AA57" s="104"/>
      <c r="AB57" s="104"/>
      <c r="AC57" s="104"/>
      <c r="AD57" s="125"/>
      <c r="AE57" s="148"/>
      <c r="AH57" s="46" t="str">
        <f>IF(OR(G57="",M57="",R57=""),検索値!$A$4,"")</f>
        <v>※未記入項目があります。</v>
      </c>
    </row>
    <row r="58" spans="2:34" ht="5.25" customHeight="1">
      <c r="B58" s="53"/>
      <c r="AE58" s="143"/>
    </row>
    <row r="59" spans="2:34" ht="20.25" customHeight="1">
      <c r="B59" s="59" t="s">
        <v>146</v>
      </c>
      <c r="C59" s="77"/>
      <c r="D59" s="77"/>
      <c r="E59" s="77"/>
      <c r="F59" s="89"/>
      <c r="G59" s="100"/>
      <c r="H59" s="107"/>
      <c r="I59" s="45" t="s">
        <v>29</v>
      </c>
      <c r="J59" s="89"/>
      <c r="K59" s="107"/>
      <c r="L59" s="45" t="s">
        <v>14</v>
      </c>
      <c r="M59" s="89"/>
      <c r="N59" s="107"/>
      <c r="O59" s="45" t="s">
        <v>31</v>
      </c>
      <c r="P59" s="68" t="s">
        <v>156</v>
      </c>
      <c r="Q59" s="68"/>
      <c r="R59" s="89" t="str">
        <f>IFERROR(DATEDIF(判定!$B$49,判定!$D$1,"Y"),"")</f>
        <v/>
      </c>
      <c r="S59" s="107"/>
      <c r="T59" s="45" t="s">
        <v>158</v>
      </c>
      <c r="U59" s="130" t="e">
        <f>DATE(F59,J59,M59)</f>
        <v>#NUM!</v>
      </c>
      <c r="V59" s="131" t="s">
        <v>153</v>
      </c>
      <c r="W59" s="131"/>
      <c r="X59" s="135"/>
      <c r="AE59" s="143"/>
      <c r="AH59" s="46" t="str">
        <f>IF(OR(F59="",J59="",M59="",R59="",X59="",),検索値!$A$4,"")</f>
        <v>※未記入項目があります。</v>
      </c>
    </row>
    <row r="60" spans="2:34" ht="20.25" customHeight="1">
      <c r="B60" s="59" t="s">
        <v>160</v>
      </c>
      <c r="C60" s="77"/>
      <c r="D60" s="77"/>
      <c r="E60" s="77"/>
      <c r="G60" s="45" t="s">
        <v>95</v>
      </c>
      <c r="J60" s="45" t="s">
        <v>161</v>
      </c>
      <c r="L60" s="45" t="s">
        <v>159</v>
      </c>
      <c r="N60" s="85"/>
      <c r="O60" s="85"/>
      <c r="P60" s="85"/>
      <c r="Q60" s="85"/>
      <c r="R60" s="85"/>
      <c r="S60" s="85"/>
      <c r="T60" s="85"/>
      <c r="U60" s="85"/>
      <c r="V60" s="85"/>
      <c r="W60" s="85"/>
      <c r="X60" s="85"/>
      <c r="Y60" s="85"/>
      <c r="Z60" s="85"/>
      <c r="AA60" s="85"/>
      <c r="AB60" s="85"/>
      <c r="AC60" s="85"/>
      <c r="AD60" s="85"/>
      <c r="AE60" s="150" t="s">
        <v>34</v>
      </c>
      <c r="AH60" s="46" t="str">
        <f>IF(AND(判定!$B$51=FALSE,判定!$C$51=FALSE),検索値!$A$3,IF(AND(判定!$C$51=TRUE,N60=""),検索値!$A$4,IF(AND(判定!$B$51=TRUE,判定!$C$51=TRUE),検索値!$A$7,"")))</f>
        <v>※チェックを入れてください。</v>
      </c>
    </row>
    <row r="61" spans="2:34" s="45" customFormat="1" ht="20.25" customHeight="1">
      <c r="B61" s="65" t="s">
        <v>4</v>
      </c>
      <c r="C61" s="85"/>
      <c r="D61" s="85"/>
      <c r="E61" s="85"/>
      <c r="F61" s="97"/>
      <c r="K61" s="45" t="s">
        <v>69</v>
      </c>
      <c r="N61" s="45" t="s">
        <v>233</v>
      </c>
      <c r="P61" s="79" t="s">
        <v>225</v>
      </c>
      <c r="Q61" s="127"/>
      <c r="R61" s="128"/>
      <c r="S61" s="129"/>
      <c r="T61" s="45" t="s">
        <v>193</v>
      </c>
      <c r="U61" s="70" t="s">
        <v>226</v>
      </c>
      <c r="V61" s="70"/>
      <c r="W61" s="132"/>
      <c r="X61" s="129"/>
      <c r="Y61" s="45" t="s">
        <v>227</v>
      </c>
      <c r="Z61" s="45" t="s">
        <v>228</v>
      </c>
      <c r="AC61" s="132"/>
      <c r="AD61" s="129"/>
      <c r="AE61" s="151" t="s">
        <v>193</v>
      </c>
      <c r="AH61" s="46" t="str">
        <f>IF(AND(判定!$B$52=FALSE,判定!$C$52=FALSE),検索値!$A$3,IF(AND(判定!$B$52=FALSE,判定!$C$52=TRUE,OR($R$61="",$W$61="",$AC$61="")),検索値!$A$4,""))</f>
        <v>※チェックを入れてください。</v>
      </c>
    </row>
    <row r="62" spans="2:34" ht="20.25" customHeight="1">
      <c r="B62" s="53" t="s">
        <v>143</v>
      </c>
      <c r="L62" s="45" t="s">
        <v>141</v>
      </c>
      <c r="P62" s="45" t="s">
        <v>251</v>
      </c>
      <c r="AE62" s="143"/>
      <c r="AH62" s="46" t="str">
        <f>IF(AND(判定!$B$53=FALSE,判定!$C$53=FALSE),検索値!$A$3,IF(AND(判定!$B$53=TRUE,判定!$C$53=TRUE),検索値!$A$6,""))</f>
        <v>※チェックを入れてください。</v>
      </c>
    </row>
    <row r="63" spans="2:34" ht="20.25" customHeight="1">
      <c r="B63" s="53" t="s">
        <v>162</v>
      </c>
      <c r="L63" s="45" t="s">
        <v>44</v>
      </c>
      <c r="Q63" s="45" t="s">
        <v>155</v>
      </c>
      <c r="AE63" s="143"/>
      <c r="AH63" s="46" t="str">
        <f>IF(AND(判定!$B$54=FALSE,判定!$C$54=FALSE),検索値!$A$3,IF(AND(判定!$B$54=TRUE,判定!$C$54=TRUE),検索値!$A$6,""))</f>
        <v>※チェックを入れてください。</v>
      </c>
    </row>
    <row r="64" spans="2:34" ht="20.25" customHeight="1">
      <c r="B64" s="59" t="str">
        <v>体験回数</v>
      </c>
      <c r="C64" s="77"/>
      <c r="D64" s="77"/>
      <c r="E64" s="77"/>
      <c r="G64" s="45" t="s">
        <v>164</v>
      </c>
      <c r="K64" s="45" t="s">
        <v>165</v>
      </c>
      <c r="O64" s="118"/>
      <c r="P64" s="122"/>
      <c r="Q64" s="45" t="s">
        <v>166</v>
      </c>
      <c r="AE64" s="143"/>
      <c r="AH64" s="46" t="str">
        <f>IF(AND(判定!$B$55=FALSE,判定!$C$55=FALSE),検索値!$A$3,IF(AND(判定!$C$55=TRUE,O64=""),検索値!$A$4,""))</f>
        <v>※チェックを入れてください。</v>
      </c>
    </row>
    <row r="65" spans="2:34" ht="20.25" customHeight="1">
      <c r="B65" s="52" t="s">
        <v>147</v>
      </c>
      <c r="C65" s="68"/>
      <c r="D65" s="68"/>
      <c r="E65" s="68"/>
      <c r="F65" s="98" t="s">
        <v>224</v>
      </c>
      <c r="G65" s="98"/>
      <c r="H65" s="98"/>
      <c r="I65" s="98"/>
      <c r="J65" s="98"/>
      <c r="K65" s="98"/>
      <c r="L65" s="98"/>
      <c r="M65" s="98"/>
      <c r="N65" s="98"/>
      <c r="O65" s="98"/>
      <c r="P65" s="98"/>
      <c r="Q65" s="98"/>
      <c r="R65" s="98"/>
      <c r="S65" s="98"/>
      <c r="T65" s="98"/>
      <c r="U65" s="98"/>
      <c r="V65" s="98"/>
      <c r="W65" s="98"/>
      <c r="X65" s="98"/>
      <c r="Y65" s="98"/>
      <c r="Z65" s="98"/>
      <c r="AA65" s="98"/>
      <c r="AB65" s="98"/>
      <c r="AC65" s="98"/>
      <c r="AD65" s="98"/>
      <c r="AE65" s="143"/>
    </row>
    <row r="66" spans="2:34" ht="5.25" customHeight="1">
      <c r="B66" s="52"/>
      <c r="C66" s="74"/>
      <c r="D66" s="74"/>
      <c r="E66" s="74"/>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143"/>
    </row>
    <row r="67" spans="2:34" ht="20.25" customHeight="1">
      <c r="B67" s="52"/>
      <c r="C67" s="75"/>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139"/>
      <c r="AE67" s="143"/>
    </row>
    <row r="68" spans="2:34" ht="20.25" customHeight="1">
      <c r="B68" s="53"/>
      <c r="C68" s="76"/>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140"/>
      <c r="AE68" s="143"/>
    </row>
    <row r="69" spans="2:34" ht="10.5" customHeight="1">
      <c r="B69" s="6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149"/>
    </row>
    <row r="70" spans="2:34" ht="20.25" customHeight="1">
      <c r="B70" s="50" t="str">
        <v>体験者情報６</v>
      </c>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141"/>
    </row>
    <row r="71" spans="2:34" ht="10.5" customHeight="1">
      <c r="B71" s="61"/>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146"/>
    </row>
    <row r="72" spans="2:34" ht="10.5" customHeight="1">
      <c r="B72" s="62" t="s">
        <v>76</v>
      </c>
      <c r="C72" s="81"/>
      <c r="D72" s="81"/>
      <c r="E72" s="81"/>
      <c r="F72" s="95"/>
      <c r="G72" s="105"/>
      <c r="H72" s="105"/>
      <c r="I72" s="105"/>
      <c r="J72" s="105"/>
      <c r="K72" s="105"/>
      <c r="L72" s="105"/>
      <c r="M72" s="114"/>
      <c r="N72" s="116"/>
      <c r="O72" s="116"/>
      <c r="P72" s="116"/>
      <c r="Q72" s="116"/>
      <c r="R72" s="47"/>
      <c r="S72" s="47"/>
      <c r="T72" s="47"/>
      <c r="U72" s="47"/>
      <c r="V72" s="47"/>
      <c r="W72" s="47"/>
      <c r="X72" s="47"/>
      <c r="Y72" s="47"/>
      <c r="Z72" s="47"/>
      <c r="AA72" s="47"/>
      <c r="AB72" s="47"/>
      <c r="AC72" s="47"/>
      <c r="AD72" s="47"/>
      <c r="AE72" s="147"/>
      <c r="AH72" s="46" t="str">
        <f>IF(F72="",検索値!$A$4,"")</f>
        <v>※未記入項目があります。</v>
      </c>
    </row>
    <row r="73" spans="2:34" ht="5.25" customHeight="1">
      <c r="B73" s="63"/>
      <c r="C73" s="82"/>
      <c r="D73" s="82"/>
      <c r="E73" s="82"/>
      <c r="F73" s="82"/>
      <c r="G73" s="82"/>
      <c r="H73" s="82"/>
      <c r="I73" s="82"/>
      <c r="J73" s="82"/>
      <c r="K73" s="82"/>
      <c r="L73" s="82"/>
      <c r="M73" s="82"/>
      <c r="N73" s="82"/>
      <c r="AE73" s="143"/>
    </row>
    <row r="74" spans="2:34" ht="20.25" customHeight="1">
      <c r="B74" s="59" t="s">
        <v>50</v>
      </c>
      <c r="C74" s="77"/>
      <c r="D74" s="77"/>
      <c r="E74" s="77"/>
      <c r="F74" s="96"/>
      <c r="G74" s="106"/>
      <c r="H74" s="106"/>
      <c r="I74" s="106"/>
      <c r="J74" s="106"/>
      <c r="K74" s="106"/>
      <c r="L74" s="106"/>
      <c r="M74" s="115"/>
      <c r="N74" s="70" t="s">
        <v>81</v>
      </c>
      <c r="R74" s="71"/>
      <c r="S74" s="77" t="s">
        <v>78</v>
      </c>
      <c r="T74" s="77"/>
      <c r="U74" s="77"/>
      <c r="V74" s="77"/>
      <c r="W74" s="92" t="s">
        <v>55</v>
      </c>
      <c r="X74" s="102"/>
      <c r="Y74" s="102"/>
      <c r="Z74" s="102"/>
      <c r="AA74" s="102"/>
      <c r="AB74" s="102"/>
      <c r="AC74" s="102"/>
      <c r="AD74" s="108"/>
      <c r="AE74" s="143"/>
      <c r="AH74" s="46" t="str">
        <f>IF(OR(F74="",W74=""),検索値!$A$4,"")</f>
        <v>※未記入項目があります。</v>
      </c>
    </row>
    <row r="75" spans="2:34" ht="5.25" customHeight="1">
      <c r="B75" s="53"/>
      <c r="AE75" s="143"/>
    </row>
    <row r="76" spans="2:34" ht="20.25" customHeight="1">
      <c r="B76" s="59" t="s">
        <v>11</v>
      </c>
      <c r="C76" s="77"/>
      <c r="D76" s="77"/>
      <c r="E76" s="77"/>
      <c r="F76" s="94"/>
      <c r="G76" s="104"/>
      <c r="H76" s="104"/>
      <c r="I76" s="104"/>
      <c r="J76" s="104"/>
      <c r="K76" s="104"/>
      <c r="L76" s="104"/>
      <c r="M76" s="104"/>
      <c r="N76" s="104"/>
      <c r="O76" s="104"/>
      <c r="P76" s="104"/>
      <c r="Q76" s="125"/>
      <c r="R76" s="74"/>
      <c r="S76" s="77" t="s">
        <v>77</v>
      </c>
      <c r="T76" s="77"/>
      <c r="U76" s="77"/>
      <c r="V76" s="77"/>
      <c r="W76" s="92" t="s">
        <v>55</v>
      </c>
      <c r="X76" s="102"/>
      <c r="Y76" s="102"/>
      <c r="Z76" s="102"/>
      <c r="AA76" s="102"/>
      <c r="AB76" s="102"/>
      <c r="AC76" s="102"/>
      <c r="AD76" s="108"/>
      <c r="AE76" s="143"/>
      <c r="AH76" s="46" t="str">
        <f>IF(OR(F76="",W76=""),検索値!$A$4,"")</f>
        <v>※未記入項目があります。</v>
      </c>
    </row>
    <row r="77" spans="2:34" ht="5.25" customHeight="1">
      <c r="B77" s="59"/>
      <c r="C77" s="83"/>
      <c r="D77" s="83"/>
      <c r="E77" s="83"/>
      <c r="F77" s="83"/>
      <c r="G77" s="83"/>
      <c r="H77" s="83"/>
      <c r="I77" s="83"/>
      <c r="J77" s="83"/>
      <c r="K77" s="83"/>
      <c r="L77" s="83"/>
      <c r="M77" s="83"/>
      <c r="N77" s="83"/>
      <c r="O77" s="74"/>
      <c r="P77" s="74"/>
      <c r="Q77" s="74"/>
      <c r="R77" s="74"/>
      <c r="S77" s="74"/>
      <c r="T77" s="74"/>
      <c r="U77" s="74"/>
      <c r="V77" s="74"/>
      <c r="W77" s="74"/>
      <c r="X77" s="74"/>
      <c r="Y77" s="74"/>
      <c r="Z77" s="74"/>
      <c r="AE77" s="143"/>
    </row>
    <row r="78" spans="2:34" ht="20.25" customHeight="1">
      <c r="B78" s="59" t="s">
        <v>79</v>
      </c>
      <c r="C78" s="77"/>
      <c r="D78" s="77"/>
      <c r="E78" s="77"/>
      <c r="F78" s="70" t="s">
        <v>51</v>
      </c>
      <c r="G78" s="92" t="s">
        <v>167</v>
      </c>
      <c r="H78" s="102"/>
      <c r="I78" s="102"/>
      <c r="J78" s="102"/>
      <c r="K78" s="108"/>
      <c r="L78" s="79"/>
      <c r="M78" s="113"/>
      <c r="N78" s="117"/>
      <c r="O78" s="117"/>
      <c r="P78" s="121"/>
      <c r="Q78" s="126" t="s">
        <v>15</v>
      </c>
      <c r="R78" s="94"/>
      <c r="S78" s="104"/>
      <c r="T78" s="104"/>
      <c r="U78" s="104"/>
      <c r="V78" s="104"/>
      <c r="W78" s="104"/>
      <c r="X78" s="104"/>
      <c r="Y78" s="104"/>
      <c r="Z78" s="104"/>
      <c r="AA78" s="104"/>
      <c r="AB78" s="104"/>
      <c r="AC78" s="104"/>
      <c r="AD78" s="125"/>
      <c r="AE78" s="148"/>
      <c r="AH78" s="46" t="str">
        <f>IF(OR(G78="",M78="",R78=""),検索値!$A$4,"")</f>
        <v>※未記入項目があります。</v>
      </c>
    </row>
    <row r="79" spans="2:34" ht="5.25" customHeight="1">
      <c r="B79" s="53"/>
      <c r="AE79" s="143"/>
    </row>
    <row r="80" spans="2:34" ht="20.25" customHeight="1">
      <c r="B80" s="59" t="s">
        <v>146</v>
      </c>
      <c r="C80" s="77"/>
      <c r="D80" s="77"/>
      <c r="E80" s="77"/>
      <c r="F80" s="89"/>
      <c r="G80" s="100"/>
      <c r="H80" s="107"/>
      <c r="I80" s="45" t="s">
        <v>29</v>
      </c>
      <c r="J80" s="89"/>
      <c r="K80" s="107"/>
      <c r="L80" s="45" t="s">
        <v>14</v>
      </c>
      <c r="M80" s="89"/>
      <c r="N80" s="107"/>
      <c r="O80" s="45" t="s">
        <v>31</v>
      </c>
      <c r="P80" s="68" t="s">
        <v>156</v>
      </c>
      <c r="Q80" s="68"/>
      <c r="R80" s="89" t="str">
        <f>IFERROR(DATEDIF(判定!$B$58,判定!$D$1,"Y"),"")</f>
        <v/>
      </c>
      <c r="S80" s="107"/>
      <c r="T80" s="45" t="s">
        <v>158</v>
      </c>
      <c r="U80" s="130" t="e">
        <f>DATE(F80,J80,M80)</f>
        <v>#NUM!</v>
      </c>
      <c r="V80" s="131" t="s">
        <v>153</v>
      </c>
      <c r="W80" s="131"/>
      <c r="X80" s="135"/>
      <c r="AE80" s="143"/>
      <c r="AH80" s="46" t="str">
        <f>IF(OR(F80="",J80="",M80="",R80="",X80=""),検索値!$A$4,"")</f>
        <v>※未記入項目があります。</v>
      </c>
    </row>
    <row r="81" spans="2:35" ht="20.25" customHeight="1">
      <c r="B81" s="59" t="s">
        <v>160</v>
      </c>
      <c r="C81" s="77"/>
      <c r="D81" s="77"/>
      <c r="E81" s="77"/>
      <c r="G81" s="45" t="s">
        <v>95</v>
      </c>
      <c r="J81" s="45" t="s">
        <v>161</v>
      </c>
      <c r="L81" s="45" t="s">
        <v>159</v>
      </c>
      <c r="N81" s="85"/>
      <c r="O81" s="85"/>
      <c r="P81" s="85"/>
      <c r="Q81" s="85"/>
      <c r="R81" s="85"/>
      <c r="S81" s="85"/>
      <c r="T81" s="85"/>
      <c r="U81" s="85"/>
      <c r="V81" s="85"/>
      <c r="W81" s="85"/>
      <c r="X81" s="85"/>
      <c r="Y81" s="85"/>
      <c r="Z81" s="85"/>
      <c r="AA81" s="85"/>
      <c r="AB81" s="85"/>
      <c r="AC81" s="85"/>
      <c r="AD81" s="85"/>
      <c r="AE81" s="150" t="s">
        <v>34</v>
      </c>
      <c r="AH81" s="46" t="str">
        <f>IF(AND(判定!$B$60=FALSE,判定!$C$60=FALSE),検索値!$A$3,IF(AND(判定!$C$60=TRUE,N81=""),検索値!$A$4,""))</f>
        <v>※チェックを入れてください。</v>
      </c>
    </row>
    <row r="82" spans="2:35" s="45" customFormat="1" ht="20.25" customHeight="1">
      <c r="B82" s="65" t="s">
        <v>4</v>
      </c>
      <c r="C82" s="85"/>
      <c r="D82" s="85"/>
      <c r="E82" s="85"/>
      <c r="F82" s="97"/>
      <c r="G82" s="97"/>
      <c r="K82" s="45" t="s">
        <v>69</v>
      </c>
      <c r="N82" s="45" t="s">
        <v>233</v>
      </c>
      <c r="P82" s="79" t="s">
        <v>225</v>
      </c>
      <c r="Q82" s="127"/>
      <c r="R82" s="128"/>
      <c r="S82" s="129"/>
      <c r="T82" s="45" t="s">
        <v>193</v>
      </c>
      <c r="U82" s="70" t="s">
        <v>226</v>
      </c>
      <c r="V82" s="70"/>
      <c r="W82" s="132"/>
      <c r="X82" s="129"/>
      <c r="Y82" s="45" t="s">
        <v>227</v>
      </c>
      <c r="Z82" s="45" t="s">
        <v>228</v>
      </c>
      <c r="AC82" s="132"/>
      <c r="AD82" s="129"/>
      <c r="AE82" s="151" t="s">
        <v>193</v>
      </c>
      <c r="AH82" s="46" t="str">
        <f>IF(AND(判定!$B$61=FALSE,判定!$C$61=FALSE),検索値!$A$3,IF(AND(判定!$B$61=FALSE,判定!$C$61=TRUE,OR($R$82="",$W$82="",$AC$82="")),検索値!$A$4,""))</f>
        <v>※チェックを入れてください。</v>
      </c>
    </row>
    <row r="83" spans="2:35" ht="20.25" customHeight="1">
      <c r="B83" s="53" t="s">
        <v>143</v>
      </c>
      <c r="L83" s="45" t="s">
        <v>141</v>
      </c>
      <c r="P83" s="45" t="s">
        <v>251</v>
      </c>
      <c r="AE83" s="143"/>
      <c r="AH83" s="46" t="str">
        <f>IF(AND(判定!$B$62=FALSE,判定!$C$62=FALSE),検索値!$A$3,IF(AND(判定!$B$62=TRUE,判定!$C$62=TRUE),検索値!$A$6,""))</f>
        <v>※チェックを入れてください。</v>
      </c>
    </row>
    <row r="84" spans="2:35" ht="20.25" customHeight="1">
      <c r="B84" s="53" t="s">
        <v>162</v>
      </c>
      <c r="L84" s="45" t="s">
        <v>44</v>
      </c>
      <c r="Q84" s="45" t="s">
        <v>155</v>
      </c>
      <c r="AE84" s="143"/>
      <c r="AH84" s="46" t="str">
        <f>IF(AND(判定!$B$63=FALSE,判定!$C$63=FALSE),検索値!$A$3,IF(AND(判定!$B$63=TRUE,判定!$C$63=TRUE),検索値!$A$6,""))</f>
        <v>※チェックを入れてください。</v>
      </c>
    </row>
    <row r="85" spans="2:35" ht="20.25" customHeight="1">
      <c r="B85" s="59" t="str">
        <v>体験回数</v>
      </c>
      <c r="C85" s="77"/>
      <c r="D85" s="77"/>
      <c r="E85" s="77"/>
      <c r="G85" s="45" t="s">
        <v>164</v>
      </c>
      <c r="K85" s="45" t="s">
        <v>165</v>
      </c>
      <c r="O85" s="118"/>
      <c r="P85" s="122"/>
      <c r="Q85" s="45" t="s">
        <v>166</v>
      </c>
      <c r="AE85" s="143"/>
      <c r="AH85" s="46" t="str">
        <f>IF(AND(判定!$B$64=FALSE,判定!$C$64=FALSE),検索値!$A$3,IF(AND(判定!$C$64=TRUE,O85=""),検索値!$A$4,""))</f>
        <v>※チェックを入れてください。</v>
      </c>
    </row>
    <row r="86" spans="2:35" ht="20.25" customHeight="1">
      <c r="B86" s="52" t="s">
        <v>147</v>
      </c>
      <c r="C86" s="68"/>
      <c r="D86" s="68"/>
      <c r="E86" s="68"/>
      <c r="F86" s="98" t="s">
        <v>224</v>
      </c>
      <c r="G86" s="98"/>
      <c r="H86" s="98"/>
      <c r="I86" s="98"/>
      <c r="J86" s="98"/>
      <c r="K86" s="98"/>
      <c r="L86" s="98"/>
      <c r="M86" s="98"/>
      <c r="N86" s="98"/>
      <c r="O86" s="98"/>
      <c r="P86" s="98"/>
      <c r="Q86" s="98"/>
      <c r="R86" s="98"/>
      <c r="S86" s="98"/>
      <c r="T86" s="98"/>
      <c r="U86" s="98"/>
      <c r="V86" s="98"/>
      <c r="W86" s="98"/>
      <c r="X86" s="98"/>
      <c r="Y86" s="98"/>
      <c r="Z86" s="98"/>
      <c r="AA86" s="98"/>
      <c r="AB86" s="98"/>
      <c r="AC86" s="98"/>
      <c r="AD86" s="98"/>
      <c r="AE86" s="143"/>
      <c r="AH86" s="156"/>
      <c r="AI86" s="79"/>
    </row>
    <row r="87" spans="2:35" ht="5.25" customHeight="1">
      <c r="B87" s="52"/>
      <c r="C87" s="74"/>
      <c r="D87" s="74"/>
      <c r="E87" s="74"/>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143"/>
    </row>
    <row r="88" spans="2:35" ht="20.25" customHeight="1">
      <c r="B88" s="52"/>
      <c r="C88" s="75"/>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139"/>
      <c r="AE88" s="143"/>
    </row>
    <row r="89" spans="2:35" ht="20.25" customHeight="1">
      <c r="B89" s="53"/>
      <c r="C89" s="76"/>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140"/>
      <c r="AE89" s="143"/>
    </row>
    <row r="90" spans="2:35" ht="10.5" customHeight="1">
      <c r="B90" s="6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149"/>
    </row>
    <row r="91" spans="2:35" ht="7.5" customHeight="1"/>
    <row r="92" spans="2:35" ht="5.25" customHeight="1"/>
    <row r="93" spans="2:35" ht="20.25" customHeight="1">
      <c r="B93" s="48" t="s">
        <v>239</v>
      </c>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row>
    <row r="94" spans="2:35" ht="20.25" customHeight="1">
      <c r="B94" s="49" t="s">
        <v>206</v>
      </c>
      <c r="C94" s="66"/>
      <c r="D94" s="66"/>
      <c r="E94" s="66"/>
      <c r="F94" s="66"/>
      <c r="G94" s="66"/>
      <c r="H94" s="66"/>
      <c r="I94" s="66"/>
      <c r="J94" s="66"/>
      <c r="K94" s="66"/>
      <c r="L94" s="66"/>
      <c r="M94" s="66"/>
      <c r="N94" s="66"/>
      <c r="O94" s="66"/>
      <c r="P94" s="66"/>
      <c r="Q94" s="66"/>
      <c r="R94" s="66"/>
      <c r="S94" s="66"/>
      <c r="T94" s="66"/>
      <c r="U94" s="66"/>
      <c r="V94" s="131"/>
      <c r="W94" s="131"/>
      <c r="X94" s="131"/>
      <c r="Y94" s="79"/>
      <c r="Z94" s="131"/>
      <c r="AA94" s="131"/>
      <c r="AB94" s="79"/>
      <c r="AC94" s="131"/>
      <c r="AD94" s="131"/>
      <c r="AE94" s="79"/>
    </row>
    <row r="95" spans="2:35" ht="20.25" customHeight="1">
      <c r="B95" s="50" t="s">
        <v>245</v>
      </c>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141"/>
    </row>
    <row r="96" spans="2:35" ht="10.5" customHeight="1">
      <c r="B96" s="61"/>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146"/>
    </row>
    <row r="97" spans="2:34" ht="10.5" customHeight="1">
      <c r="B97" s="62" t="s">
        <v>76</v>
      </c>
      <c r="C97" s="81"/>
      <c r="D97" s="81"/>
      <c r="E97" s="81"/>
      <c r="F97" s="95"/>
      <c r="G97" s="105"/>
      <c r="H97" s="105"/>
      <c r="I97" s="105"/>
      <c r="J97" s="105"/>
      <c r="K97" s="105"/>
      <c r="L97" s="105"/>
      <c r="M97" s="114"/>
      <c r="N97" s="116"/>
      <c r="O97" s="116"/>
      <c r="P97" s="116"/>
      <c r="Q97" s="116"/>
      <c r="R97" s="47"/>
      <c r="S97" s="47"/>
      <c r="T97" s="47"/>
      <c r="U97" s="47"/>
      <c r="V97" s="47"/>
      <c r="W97" s="47"/>
      <c r="X97" s="47"/>
      <c r="Y97" s="47"/>
      <c r="Z97" s="47"/>
      <c r="AA97" s="47"/>
      <c r="AB97" s="47"/>
      <c r="AC97" s="47"/>
      <c r="AD97" s="47"/>
      <c r="AE97" s="147"/>
      <c r="AH97" s="46" t="str">
        <f>IF(F97="",検索値!$A$4,"")</f>
        <v>※未記入項目があります。</v>
      </c>
    </row>
    <row r="98" spans="2:34" ht="5.25" customHeight="1">
      <c r="B98" s="63"/>
      <c r="C98" s="82"/>
      <c r="D98" s="82"/>
      <c r="E98" s="82"/>
      <c r="F98" s="82"/>
      <c r="G98" s="82"/>
      <c r="H98" s="82"/>
      <c r="I98" s="82"/>
      <c r="J98" s="82"/>
      <c r="K98" s="82"/>
      <c r="L98" s="82"/>
      <c r="M98" s="82"/>
      <c r="N98" s="82"/>
      <c r="AE98" s="143"/>
    </row>
    <row r="99" spans="2:34" ht="20.25" customHeight="1">
      <c r="B99" s="59" t="s">
        <v>50</v>
      </c>
      <c r="C99" s="77"/>
      <c r="D99" s="77"/>
      <c r="E99" s="77"/>
      <c r="F99" s="96"/>
      <c r="G99" s="106"/>
      <c r="H99" s="106"/>
      <c r="I99" s="106"/>
      <c r="J99" s="106"/>
      <c r="K99" s="106"/>
      <c r="L99" s="106"/>
      <c r="M99" s="115"/>
      <c r="N99" s="70" t="s">
        <v>81</v>
      </c>
      <c r="R99" s="71"/>
      <c r="S99" s="77" t="s">
        <v>78</v>
      </c>
      <c r="T99" s="77"/>
      <c r="U99" s="77"/>
      <c r="V99" s="77"/>
      <c r="W99" s="92" t="s">
        <v>55</v>
      </c>
      <c r="X99" s="102"/>
      <c r="Y99" s="102"/>
      <c r="Z99" s="102"/>
      <c r="AA99" s="102"/>
      <c r="AB99" s="102"/>
      <c r="AC99" s="102"/>
      <c r="AD99" s="108"/>
      <c r="AE99" s="143"/>
      <c r="AH99" s="46" t="str">
        <f>IF(OR(F99="",W99=""),検索値!$A$4,"")</f>
        <v>※未記入項目があります。</v>
      </c>
    </row>
    <row r="100" spans="2:34" ht="5.25" customHeight="1">
      <c r="B100" s="53"/>
      <c r="AE100" s="143"/>
    </row>
    <row r="101" spans="2:34" ht="20.25" customHeight="1">
      <c r="B101" s="59" t="s">
        <v>11</v>
      </c>
      <c r="C101" s="77"/>
      <c r="D101" s="77"/>
      <c r="E101" s="77"/>
      <c r="F101" s="94"/>
      <c r="G101" s="104"/>
      <c r="H101" s="104"/>
      <c r="I101" s="104"/>
      <c r="J101" s="104"/>
      <c r="K101" s="104"/>
      <c r="L101" s="104"/>
      <c r="M101" s="104"/>
      <c r="N101" s="104"/>
      <c r="O101" s="104"/>
      <c r="P101" s="104"/>
      <c r="Q101" s="125"/>
      <c r="R101" s="74"/>
      <c r="S101" s="77" t="s">
        <v>77</v>
      </c>
      <c r="T101" s="77"/>
      <c r="U101" s="77"/>
      <c r="V101" s="77"/>
      <c r="W101" s="92" t="s">
        <v>55</v>
      </c>
      <c r="X101" s="102"/>
      <c r="Y101" s="102"/>
      <c r="Z101" s="102"/>
      <c r="AA101" s="102"/>
      <c r="AB101" s="102"/>
      <c r="AC101" s="102"/>
      <c r="AD101" s="108"/>
      <c r="AE101" s="143"/>
      <c r="AH101" s="46" t="str">
        <f>IF(OR(F101="",W101=""),検索値!$A$4,"")</f>
        <v>※未記入項目があります。</v>
      </c>
    </row>
    <row r="102" spans="2:34" ht="5.25" customHeight="1">
      <c r="B102" s="59"/>
      <c r="C102" s="83"/>
      <c r="D102" s="83"/>
      <c r="E102" s="83"/>
      <c r="F102" s="83"/>
      <c r="G102" s="83"/>
      <c r="H102" s="83"/>
      <c r="I102" s="83"/>
      <c r="J102" s="83"/>
      <c r="K102" s="83"/>
      <c r="L102" s="83"/>
      <c r="M102" s="83"/>
      <c r="N102" s="83"/>
      <c r="O102" s="74"/>
      <c r="P102" s="74"/>
      <c r="Q102" s="74"/>
      <c r="R102" s="74"/>
      <c r="S102" s="74"/>
      <c r="T102" s="74"/>
      <c r="U102" s="74"/>
      <c r="V102" s="74"/>
      <c r="W102" s="74"/>
      <c r="X102" s="74"/>
      <c r="Y102" s="74"/>
      <c r="Z102" s="74"/>
      <c r="AE102" s="143"/>
    </row>
    <row r="103" spans="2:34" ht="20.25" customHeight="1">
      <c r="B103" s="59" t="s">
        <v>79</v>
      </c>
      <c r="C103" s="77"/>
      <c r="D103" s="77"/>
      <c r="E103" s="77"/>
      <c r="F103" s="70" t="s">
        <v>51</v>
      </c>
      <c r="G103" s="92" t="s">
        <v>167</v>
      </c>
      <c r="H103" s="102"/>
      <c r="I103" s="102"/>
      <c r="J103" s="102"/>
      <c r="K103" s="108"/>
      <c r="L103" s="79"/>
      <c r="M103" s="113"/>
      <c r="N103" s="117"/>
      <c r="O103" s="117"/>
      <c r="P103" s="121"/>
      <c r="Q103" s="126" t="s">
        <v>15</v>
      </c>
      <c r="R103" s="94"/>
      <c r="S103" s="104"/>
      <c r="T103" s="104"/>
      <c r="U103" s="104"/>
      <c r="V103" s="104"/>
      <c r="W103" s="104"/>
      <c r="X103" s="104"/>
      <c r="Y103" s="104"/>
      <c r="Z103" s="104"/>
      <c r="AA103" s="104"/>
      <c r="AB103" s="104"/>
      <c r="AC103" s="104"/>
      <c r="AD103" s="125"/>
      <c r="AE103" s="148"/>
      <c r="AH103" s="46" t="str">
        <f>IF(OR(G103="",M103="",R103=""),検索値!$A$4,"")</f>
        <v>※未記入項目があります。</v>
      </c>
    </row>
    <row r="104" spans="2:34" ht="5.25" customHeight="1">
      <c r="B104" s="53"/>
      <c r="AE104" s="143"/>
    </row>
    <row r="105" spans="2:34" ht="20.25" customHeight="1">
      <c r="B105" s="59" t="s">
        <v>146</v>
      </c>
      <c r="C105" s="77"/>
      <c r="D105" s="77"/>
      <c r="E105" s="77"/>
      <c r="F105" s="89"/>
      <c r="G105" s="100"/>
      <c r="H105" s="107"/>
      <c r="I105" s="45" t="s">
        <v>29</v>
      </c>
      <c r="J105" s="89"/>
      <c r="K105" s="107"/>
      <c r="L105" s="45" t="s">
        <v>14</v>
      </c>
      <c r="M105" s="89"/>
      <c r="N105" s="107"/>
      <c r="O105" s="45" t="s">
        <v>31</v>
      </c>
      <c r="P105" s="68" t="s">
        <v>156</v>
      </c>
      <c r="Q105" s="68"/>
      <c r="R105" s="89" t="str">
        <f>IFERROR(DATEDIF(判定!$B$67,判定!$D$1,"Y"),"")</f>
        <v/>
      </c>
      <c r="S105" s="107"/>
      <c r="T105" s="45" t="s">
        <v>158</v>
      </c>
      <c r="U105" s="130" t="e">
        <f>DATE(F105,J105,M105)</f>
        <v>#NUM!</v>
      </c>
      <c r="V105" s="131" t="s">
        <v>153</v>
      </c>
      <c r="W105" s="131"/>
      <c r="X105" s="135"/>
      <c r="AE105" s="143"/>
      <c r="AH105" s="46" t="str">
        <f>IF(OR(F105="",J105="",M105="",R105="",X105="",),検索値!$A$4,"")</f>
        <v>※未記入項目があります。</v>
      </c>
    </row>
    <row r="106" spans="2:34" ht="20.25" customHeight="1">
      <c r="B106" s="59" t="s">
        <v>160</v>
      </c>
      <c r="C106" s="77"/>
      <c r="D106" s="77"/>
      <c r="E106" s="77"/>
      <c r="G106" s="45" t="s">
        <v>95</v>
      </c>
      <c r="J106" s="45" t="s">
        <v>161</v>
      </c>
      <c r="L106" s="45" t="s">
        <v>159</v>
      </c>
      <c r="N106" s="85"/>
      <c r="O106" s="85"/>
      <c r="P106" s="85"/>
      <c r="Q106" s="85"/>
      <c r="R106" s="85"/>
      <c r="S106" s="85"/>
      <c r="T106" s="85"/>
      <c r="U106" s="85"/>
      <c r="V106" s="85"/>
      <c r="W106" s="85"/>
      <c r="X106" s="85"/>
      <c r="Y106" s="85"/>
      <c r="Z106" s="85"/>
      <c r="AA106" s="85"/>
      <c r="AB106" s="85"/>
      <c r="AC106" s="85"/>
      <c r="AD106" s="85"/>
      <c r="AE106" s="150" t="s">
        <v>34</v>
      </c>
      <c r="AH106" s="46" t="str">
        <f>IF(AND(判定!$B$69=FALSE,判定!$C$69=FALSE),検索値!$A$3,IF(AND(判定!$C$69=TRUE,N106=""),検索値!$A$4,IF(AND(判定!$B$69=TRUE,判定!$C$69=TRUE),検索値!$A$7,"")))</f>
        <v>※チェックを入れてください。</v>
      </c>
    </row>
    <row r="107" spans="2:34" s="45" customFormat="1" ht="20.25" customHeight="1">
      <c r="B107" s="65" t="s">
        <v>4</v>
      </c>
      <c r="C107" s="85"/>
      <c r="D107" s="85"/>
      <c r="E107" s="85"/>
      <c r="F107" s="97"/>
      <c r="K107" s="45" t="s">
        <v>69</v>
      </c>
      <c r="N107" s="45" t="s">
        <v>233</v>
      </c>
      <c r="P107" s="79" t="s">
        <v>225</v>
      </c>
      <c r="Q107" s="127"/>
      <c r="R107" s="128"/>
      <c r="S107" s="129"/>
      <c r="T107" s="45" t="s">
        <v>193</v>
      </c>
      <c r="U107" s="70" t="s">
        <v>226</v>
      </c>
      <c r="V107" s="70"/>
      <c r="W107" s="132"/>
      <c r="X107" s="129"/>
      <c r="Y107" s="45" t="s">
        <v>227</v>
      </c>
      <c r="Z107" s="45" t="s">
        <v>228</v>
      </c>
      <c r="AC107" s="132"/>
      <c r="AD107" s="129"/>
      <c r="AE107" s="151" t="s">
        <v>193</v>
      </c>
      <c r="AH107" s="46" t="str">
        <f>IF(AND(判定!$B$70=FALSE,判定!$C$70=FALSE),検索値!$A$3,IF(AND(判定!$B$70=FALSE,判定!$C$70=TRUE,OR($R$107="",$W$107="",$AC$107="")),検索値!$A$4,""))</f>
        <v>※チェックを入れてください。</v>
      </c>
    </row>
    <row r="108" spans="2:34" ht="20.25" customHeight="1">
      <c r="B108" s="53" t="s">
        <v>143</v>
      </c>
      <c r="L108" s="45" t="s">
        <v>141</v>
      </c>
      <c r="P108" s="45" t="s">
        <v>251</v>
      </c>
      <c r="AE108" s="143"/>
      <c r="AH108" s="46" t="str">
        <f>IF(AND(判定!$B$71=FALSE,判定!$C$71=FALSE),検索値!$A$3,IF(AND(判定!$B$71=TRUE,判定!$C$71=TRUE),検索値!$A$6,""))</f>
        <v>※チェックを入れてください。</v>
      </c>
    </row>
    <row r="109" spans="2:34" ht="20.25" customHeight="1">
      <c r="B109" s="53" t="s">
        <v>162</v>
      </c>
      <c r="L109" s="45" t="s">
        <v>44</v>
      </c>
      <c r="Q109" s="45" t="s">
        <v>155</v>
      </c>
      <c r="AE109" s="143"/>
      <c r="AH109" s="46" t="str">
        <f>IF(AND(判定!$B$72=FALSE,判定!$C$72=FALSE),検索値!$A$3,IF(AND(判定!$B$72=TRUE,判定!$C$72=TRUE),検索値!$A$6,""))</f>
        <v>※チェックを入れてください。</v>
      </c>
    </row>
    <row r="110" spans="2:34" ht="20.25" customHeight="1">
      <c r="B110" s="59" t="str">
        <v>体験回数</v>
      </c>
      <c r="C110" s="77"/>
      <c r="D110" s="77"/>
      <c r="E110" s="77"/>
      <c r="G110" s="45" t="s">
        <v>164</v>
      </c>
      <c r="K110" s="45" t="s">
        <v>165</v>
      </c>
      <c r="O110" s="118"/>
      <c r="P110" s="122"/>
      <c r="Q110" s="45" t="s">
        <v>166</v>
      </c>
      <c r="AE110" s="143"/>
      <c r="AH110" s="46" t="str">
        <f>IF(AND(判定!$B$73=FALSE,判定!$C$73=FALSE),検索値!$A$3,IF(AND(判定!$C$73=TRUE,O110=""),検索値!$A$4,""))</f>
        <v>※チェックを入れてください。</v>
      </c>
    </row>
    <row r="111" spans="2:34" ht="20.25" customHeight="1">
      <c r="B111" s="52" t="s">
        <v>147</v>
      </c>
      <c r="C111" s="68"/>
      <c r="D111" s="68"/>
      <c r="E111" s="68"/>
      <c r="F111" s="98" t="s">
        <v>224</v>
      </c>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143"/>
    </row>
    <row r="112" spans="2:34" ht="5.25" customHeight="1">
      <c r="B112" s="52"/>
      <c r="C112" s="74"/>
      <c r="D112" s="74"/>
      <c r="E112" s="74"/>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143"/>
    </row>
    <row r="113" spans="2:34" ht="20.25" customHeight="1">
      <c r="B113" s="52"/>
      <c r="C113" s="75"/>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139"/>
      <c r="AE113" s="143"/>
    </row>
    <row r="114" spans="2:34" ht="20.25" customHeight="1">
      <c r="B114" s="53"/>
      <c r="C114" s="76"/>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140"/>
      <c r="AE114" s="143"/>
    </row>
    <row r="115" spans="2:34" ht="10.5" customHeight="1">
      <c r="B115" s="6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149"/>
    </row>
    <row r="116" spans="2:34" ht="20.25" customHeight="1">
      <c r="B116" s="50" t="s">
        <v>184</v>
      </c>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141"/>
    </row>
    <row r="117" spans="2:34" ht="10.5" customHeight="1">
      <c r="B117" s="61"/>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146"/>
    </row>
    <row r="118" spans="2:34" ht="10.5" customHeight="1">
      <c r="B118" s="62" t="s">
        <v>76</v>
      </c>
      <c r="C118" s="81"/>
      <c r="D118" s="81"/>
      <c r="E118" s="81"/>
      <c r="F118" s="95"/>
      <c r="G118" s="105"/>
      <c r="H118" s="105"/>
      <c r="I118" s="105"/>
      <c r="J118" s="105"/>
      <c r="K118" s="105"/>
      <c r="L118" s="105"/>
      <c r="M118" s="114"/>
      <c r="N118" s="116"/>
      <c r="O118" s="116"/>
      <c r="P118" s="116"/>
      <c r="Q118" s="116"/>
      <c r="R118" s="47"/>
      <c r="S118" s="47"/>
      <c r="T118" s="47"/>
      <c r="U118" s="47"/>
      <c r="V118" s="47"/>
      <c r="W118" s="47"/>
      <c r="X118" s="47"/>
      <c r="Y118" s="47"/>
      <c r="Z118" s="47"/>
      <c r="AA118" s="47"/>
      <c r="AB118" s="47"/>
      <c r="AC118" s="47"/>
      <c r="AD118" s="47"/>
      <c r="AE118" s="147"/>
      <c r="AH118" s="46" t="str">
        <f>IF(F118="",検索値!$A$4,"")</f>
        <v>※未記入項目があります。</v>
      </c>
    </row>
    <row r="119" spans="2:34" ht="5.25" customHeight="1">
      <c r="B119" s="63"/>
      <c r="C119" s="82"/>
      <c r="D119" s="82"/>
      <c r="E119" s="82"/>
      <c r="F119" s="82"/>
      <c r="G119" s="82"/>
      <c r="H119" s="82"/>
      <c r="I119" s="82"/>
      <c r="J119" s="82"/>
      <c r="K119" s="82"/>
      <c r="L119" s="82"/>
      <c r="M119" s="82"/>
      <c r="N119" s="82"/>
      <c r="AE119" s="143"/>
    </row>
    <row r="120" spans="2:34" ht="20.25" customHeight="1">
      <c r="B120" s="59" t="s">
        <v>50</v>
      </c>
      <c r="C120" s="77"/>
      <c r="D120" s="77"/>
      <c r="E120" s="77"/>
      <c r="F120" s="96"/>
      <c r="G120" s="106"/>
      <c r="H120" s="106"/>
      <c r="I120" s="106"/>
      <c r="J120" s="106"/>
      <c r="K120" s="106"/>
      <c r="L120" s="106"/>
      <c r="M120" s="115"/>
      <c r="N120" s="70" t="s">
        <v>81</v>
      </c>
      <c r="R120" s="71"/>
      <c r="S120" s="77" t="s">
        <v>78</v>
      </c>
      <c r="T120" s="77"/>
      <c r="U120" s="77"/>
      <c r="V120" s="77"/>
      <c r="W120" s="92" t="s">
        <v>55</v>
      </c>
      <c r="X120" s="102"/>
      <c r="Y120" s="102"/>
      <c r="Z120" s="102"/>
      <c r="AA120" s="102"/>
      <c r="AB120" s="102"/>
      <c r="AC120" s="102"/>
      <c r="AD120" s="108"/>
      <c r="AE120" s="143"/>
      <c r="AH120" s="46" t="str">
        <f>IF(OR(F120="",W120=""),検索値!$A$4,"")</f>
        <v>※未記入項目があります。</v>
      </c>
    </row>
    <row r="121" spans="2:34" ht="5.25" customHeight="1">
      <c r="B121" s="53"/>
      <c r="AE121" s="143"/>
    </row>
    <row r="122" spans="2:34" ht="20.25" customHeight="1">
      <c r="B122" s="59" t="s">
        <v>11</v>
      </c>
      <c r="C122" s="77"/>
      <c r="D122" s="77"/>
      <c r="E122" s="77"/>
      <c r="F122" s="94"/>
      <c r="G122" s="104"/>
      <c r="H122" s="104"/>
      <c r="I122" s="104"/>
      <c r="J122" s="104"/>
      <c r="K122" s="104"/>
      <c r="L122" s="104"/>
      <c r="M122" s="104"/>
      <c r="N122" s="104"/>
      <c r="O122" s="104"/>
      <c r="P122" s="104"/>
      <c r="Q122" s="125"/>
      <c r="R122" s="74"/>
      <c r="S122" s="77" t="s">
        <v>77</v>
      </c>
      <c r="T122" s="77"/>
      <c r="U122" s="77"/>
      <c r="V122" s="77"/>
      <c r="W122" s="92" t="s">
        <v>55</v>
      </c>
      <c r="X122" s="102"/>
      <c r="Y122" s="102"/>
      <c r="Z122" s="102"/>
      <c r="AA122" s="102"/>
      <c r="AB122" s="102"/>
      <c r="AC122" s="102"/>
      <c r="AD122" s="108"/>
      <c r="AE122" s="143"/>
      <c r="AH122" s="46" t="str">
        <f>IF(OR(F122="",W122=""),検索値!$A$4,"")</f>
        <v>※未記入項目があります。</v>
      </c>
    </row>
    <row r="123" spans="2:34" ht="5.25" customHeight="1">
      <c r="B123" s="59"/>
      <c r="C123" s="83"/>
      <c r="D123" s="83"/>
      <c r="E123" s="83"/>
      <c r="F123" s="83"/>
      <c r="G123" s="83"/>
      <c r="H123" s="83"/>
      <c r="I123" s="83"/>
      <c r="J123" s="83"/>
      <c r="K123" s="83"/>
      <c r="L123" s="83"/>
      <c r="M123" s="83"/>
      <c r="N123" s="83"/>
      <c r="O123" s="74"/>
      <c r="P123" s="74"/>
      <c r="Q123" s="74"/>
      <c r="R123" s="74"/>
      <c r="S123" s="74"/>
      <c r="T123" s="74"/>
      <c r="U123" s="74"/>
      <c r="V123" s="74"/>
      <c r="W123" s="74"/>
      <c r="X123" s="74"/>
      <c r="Y123" s="74"/>
      <c r="Z123" s="74"/>
      <c r="AE123" s="143"/>
    </row>
    <row r="124" spans="2:34" ht="20.25" customHeight="1">
      <c r="B124" s="59" t="s">
        <v>79</v>
      </c>
      <c r="C124" s="77"/>
      <c r="D124" s="77"/>
      <c r="E124" s="77"/>
      <c r="F124" s="70" t="s">
        <v>51</v>
      </c>
      <c r="G124" s="92" t="s">
        <v>167</v>
      </c>
      <c r="H124" s="102"/>
      <c r="I124" s="102"/>
      <c r="J124" s="102"/>
      <c r="K124" s="108"/>
      <c r="L124" s="79"/>
      <c r="M124" s="113"/>
      <c r="N124" s="117"/>
      <c r="O124" s="117"/>
      <c r="P124" s="121"/>
      <c r="Q124" s="126" t="s">
        <v>15</v>
      </c>
      <c r="R124" s="94"/>
      <c r="S124" s="104"/>
      <c r="T124" s="104"/>
      <c r="U124" s="104"/>
      <c r="V124" s="104"/>
      <c r="W124" s="104"/>
      <c r="X124" s="104"/>
      <c r="Y124" s="104"/>
      <c r="Z124" s="104"/>
      <c r="AA124" s="104"/>
      <c r="AB124" s="104"/>
      <c r="AC124" s="104"/>
      <c r="AD124" s="125"/>
      <c r="AE124" s="148"/>
      <c r="AH124" s="46" t="str">
        <f>IF(OR(G124="",M124="",R124=""),検索値!$A$4,"")</f>
        <v>※未記入項目があります。</v>
      </c>
    </row>
    <row r="125" spans="2:34" ht="5.25" customHeight="1">
      <c r="B125" s="53"/>
      <c r="AE125" s="143"/>
    </row>
    <row r="126" spans="2:34" ht="20.25" customHeight="1">
      <c r="B126" s="59" t="s">
        <v>146</v>
      </c>
      <c r="C126" s="77"/>
      <c r="D126" s="77"/>
      <c r="E126" s="77"/>
      <c r="F126" s="89"/>
      <c r="G126" s="100"/>
      <c r="H126" s="107"/>
      <c r="I126" s="45" t="s">
        <v>29</v>
      </c>
      <c r="J126" s="89"/>
      <c r="K126" s="107"/>
      <c r="L126" s="45" t="s">
        <v>14</v>
      </c>
      <c r="M126" s="89"/>
      <c r="N126" s="107"/>
      <c r="O126" s="45" t="s">
        <v>31</v>
      </c>
      <c r="P126" s="68" t="s">
        <v>156</v>
      </c>
      <c r="Q126" s="68"/>
      <c r="R126" s="89" t="str">
        <f>IFERROR(DATEDIF(判定!B76,判定!$D$1,"Y"),"")</f>
        <v/>
      </c>
      <c r="S126" s="107"/>
      <c r="T126" s="45" t="s">
        <v>158</v>
      </c>
      <c r="U126" s="130" t="e">
        <f>DATE(F126,J126,M126)</f>
        <v>#NUM!</v>
      </c>
      <c r="V126" s="131" t="s">
        <v>153</v>
      </c>
      <c r="W126" s="131"/>
      <c r="X126" s="135"/>
      <c r="AE126" s="143"/>
      <c r="AH126" s="46" t="str">
        <f>IF(OR(F126="",J126="",M126="",R126="",X126=""),検索値!$A$4,"")</f>
        <v>※未記入項目があります。</v>
      </c>
    </row>
    <row r="127" spans="2:34" ht="20.25" customHeight="1">
      <c r="B127" s="59" t="s">
        <v>160</v>
      </c>
      <c r="C127" s="77"/>
      <c r="D127" s="77"/>
      <c r="E127" s="77"/>
      <c r="G127" s="45" t="s">
        <v>95</v>
      </c>
      <c r="J127" s="45" t="s">
        <v>161</v>
      </c>
      <c r="L127" s="45" t="s">
        <v>159</v>
      </c>
      <c r="N127" s="85"/>
      <c r="O127" s="85"/>
      <c r="P127" s="85"/>
      <c r="Q127" s="85"/>
      <c r="R127" s="85"/>
      <c r="S127" s="85"/>
      <c r="T127" s="85"/>
      <c r="U127" s="85"/>
      <c r="V127" s="85"/>
      <c r="W127" s="85"/>
      <c r="X127" s="85"/>
      <c r="Y127" s="85"/>
      <c r="Z127" s="85"/>
      <c r="AA127" s="85"/>
      <c r="AB127" s="85"/>
      <c r="AC127" s="85"/>
      <c r="AD127" s="85"/>
      <c r="AE127" s="150" t="s">
        <v>34</v>
      </c>
      <c r="AH127" s="46" t="str">
        <f>IF(AND(判定!$B$78=FALSE,判定!$C$78=FALSE),検索値!$A$3,IF(AND(判定!$C$78=TRUE,N127=""),検索値!$A$4,""))</f>
        <v>※チェックを入れてください。</v>
      </c>
    </row>
    <row r="128" spans="2:34" s="45" customFormat="1" ht="20.25" customHeight="1">
      <c r="B128" s="65" t="s">
        <v>4</v>
      </c>
      <c r="C128" s="85"/>
      <c r="D128" s="85"/>
      <c r="E128" s="85"/>
      <c r="F128" s="97"/>
      <c r="G128" s="97"/>
      <c r="K128" s="45" t="s">
        <v>69</v>
      </c>
      <c r="N128" s="45" t="s">
        <v>233</v>
      </c>
      <c r="P128" s="79" t="s">
        <v>225</v>
      </c>
      <c r="Q128" s="127"/>
      <c r="R128" s="128"/>
      <c r="S128" s="129"/>
      <c r="T128" s="45" t="s">
        <v>193</v>
      </c>
      <c r="U128" s="70" t="s">
        <v>226</v>
      </c>
      <c r="V128" s="70"/>
      <c r="W128" s="132"/>
      <c r="X128" s="129"/>
      <c r="Y128" s="45" t="s">
        <v>227</v>
      </c>
      <c r="Z128" s="45" t="s">
        <v>228</v>
      </c>
      <c r="AC128" s="132"/>
      <c r="AD128" s="129"/>
      <c r="AE128" s="151" t="s">
        <v>193</v>
      </c>
      <c r="AH128" s="46" t="str">
        <f>IF(AND(判定!$B$79=FALSE,判定!$C$79=FALSE),検索値!$A$3,IF(AND(判定!$B$79=FALSE,判定!$C$79=TRUE,OR($R$128="",$W$128="",$AC$128="")),検索値!$A$4,""))</f>
        <v>※チェックを入れてください。</v>
      </c>
    </row>
    <row r="129" spans="2:35" ht="20.25" customHeight="1">
      <c r="B129" s="53" t="s">
        <v>143</v>
      </c>
      <c r="L129" s="45" t="s">
        <v>141</v>
      </c>
      <c r="P129" s="45" t="s">
        <v>250</v>
      </c>
      <c r="AE129" s="143"/>
      <c r="AH129" s="46" t="str">
        <f>IF(AND(判定!$B$80=FALSE,判定!$C$80=FALSE),検索値!$A$3,IF(AND(判定!$B$80=TRUE,判定!$C$80=TRUE),検索値!$A$6,""))</f>
        <v>※チェックを入れてください。</v>
      </c>
    </row>
    <row r="130" spans="2:35" ht="20.25" customHeight="1">
      <c r="B130" s="53" t="s">
        <v>162</v>
      </c>
      <c r="L130" s="45" t="s">
        <v>44</v>
      </c>
      <c r="Q130" s="45" t="s">
        <v>155</v>
      </c>
      <c r="AE130" s="143"/>
      <c r="AH130" s="46" t="str">
        <f>IF(AND(判定!$B$81=FALSE,判定!$C$81=FALSE),検索値!$A$3,IF(AND(判定!$B$81=TRUE,判定!$C$81=TRUE),検索値!$A$6,""))</f>
        <v>※チェックを入れてください。</v>
      </c>
    </row>
    <row r="131" spans="2:35" ht="20.25" customHeight="1">
      <c r="B131" s="59" t="str">
        <v>体験回数</v>
      </c>
      <c r="C131" s="77"/>
      <c r="D131" s="77"/>
      <c r="E131" s="77"/>
      <c r="G131" s="45" t="s">
        <v>164</v>
      </c>
      <c r="K131" s="45" t="s">
        <v>165</v>
      </c>
      <c r="O131" s="118"/>
      <c r="P131" s="122"/>
      <c r="Q131" s="45" t="s">
        <v>166</v>
      </c>
      <c r="AE131" s="143"/>
      <c r="AH131" s="46" t="str">
        <f>IF(AND(判定!$B$82=FALSE,判定!$C$82=FALSE),検索値!$A$3,IF(AND(判定!$C$82=TRUE,$O$131=""),検索値!$A$4,""))</f>
        <v>※チェックを入れてください。</v>
      </c>
    </row>
    <row r="132" spans="2:35" ht="20.25" customHeight="1">
      <c r="B132" s="52" t="s">
        <v>147</v>
      </c>
      <c r="C132" s="68"/>
      <c r="D132" s="68"/>
      <c r="E132" s="68"/>
      <c r="F132" s="98" t="s">
        <v>224</v>
      </c>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143"/>
      <c r="AH132" s="156"/>
      <c r="AI132" s="79"/>
    </row>
    <row r="133" spans="2:35" ht="5.25" customHeight="1">
      <c r="B133" s="52"/>
      <c r="C133" s="74"/>
      <c r="D133" s="74"/>
      <c r="E133" s="74"/>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143"/>
    </row>
    <row r="134" spans="2:35" ht="20.25" customHeight="1">
      <c r="B134" s="52"/>
      <c r="C134" s="75"/>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139"/>
      <c r="AE134" s="143"/>
    </row>
    <row r="135" spans="2:35" ht="20.25" customHeight="1">
      <c r="B135" s="53"/>
      <c r="C135" s="76"/>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140"/>
      <c r="AE135" s="143"/>
    </row>
    <row r="136" spans="2:35" ht="10.5" customHeight="1">
      <c r="B136" s="6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149"/>
    </row>
    <row r="137" spans="2:35" ht="7.5" customHeight="1"/>
    <row r="138" spans="2:35" ht="5.25" customHeight="1"/>
    <row r="139" spans="2:35" ht="20.25" customHeight="1">
      <c r="B139" s="48" t="s">
        <v>239</v>
      </c>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row>
    <row r="140" spans="2:35" ht="20.25" customHeight="1">
      <c r="B140" s="49" t="s">
        <v>206</v>
      </c>
      <c r="C140" s="66"/>
      <c r="D140" s="66"/>
      <c r="E140" s="66"/>
      <c r="F140" s="66"/>
      <c r="G140" s="66"/>
      <c r="H140" s="66"/>
      <c r="I140" s="66"/>
      <c r="J140" s="66"/>
      <c r="K140" s="66"/>
      <c r="L140" s="66"/>
      <c r="M140" s="66"/>
      <c r="N140" s="66"/>
      <c r="O140" s="66"/>
      <c r="P140" s="66"/>
      <c r="Q140" s="66"/>
      <c r="R140" s="66"/>
      <c r="S140" s="66"/>
      <c r="T140" s="66"/>
      <c r="U140" s="66"/>
      <c r="V140" s="131"/>
      <c r="W140" s="131"/>
      <c r="X140" s="131"/>
      <c r="Y140" s="79"/>
      <c r="Z140" s="131"/>
      <c r="AA140" s="131"/>
      <c r="AB140" s="79"/>
      <c r="AC140" s="131"/>
      <c r="AD140" s="131"/>
      <c r="AE140" s="79"/>
    </row>
    <row r="141" spans="2:35" ht="20.25" customHeight="1">
      <c r="B141" s="50" t="s">
        <v>182</v>
      </c>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141"/>
    </row>
    <row r="142" spans="2:35" ht="10.5" customHeight="1">
      <c r="B142" s="61"/>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146"/>
    </row>
    <row r="143" spans="2:35" ht="10.5" customHeight="1">
      <c r="B143" s="62" t="s">
        <v>76</v>
      </c>
      <c r="C143" s="81"/>
      <c r="D143" s="81"/>
      <c r="E143" s="81"/>
      <c r="F143" s="95"/>
      <c r="G143" s="105"/>
      <c r="H143" s="105"/>
      <c r="I143" s="105"/>
      <c r="J143" s="105"/>
      <c r="K143" s="105"/>
      <c r="L143" s="105"/>
      <c r="M143" s="114"/>
      <c r="N143" s="116"/>
      <c r="O143" s="116"/>
      <c r="P143" s="116"/>
      <c r="Q143" s="116"/>
      <c r="R143" s="47"/>
      <c r="S143" s="47"/>
      <c r="T143" s="47"/>
      <c r="U143" s="47"/>
      <c r="V143" s="47"/>
      <c r="W143" s="47"/>
      <c r="X143" s="47"/>
      <c r="Y143" s="47"/>
      <c r="Z143" s="47"/>
      <c r="AA143" s="47"/>
      <c r="AB143" s="47"/>
      <c r="AC143" s="47"/>
      <c r="AD143" s="47"/>
      <c r="AE143" s="147"/>
      <c r="AH143" s="46" t="str">
        <f>IF(F143="",検索値!$A$4,"")</f>
        <v>※未記入項目があります。</v>
      </c>
    </row>
    <row r="144" spans="2:35" ht="5.25" customHeight="1">
      <c r="B144" s="63"/>
      <c r="C144" s="82"/>
      <c r="D144" s="82"/>
      <c r="E144" s="82"/>
      <c r="F144" s="82"/>
      <c r="G144" s="82"/>
      <c r="H144" s="82"/>
      <c r="I144" s="82"/>
      <c r="J144" s="82"/>
      <c r="K144" s="82"/>
      <c r="L144" s="82"/>
      <c r="M144" s="82"/>
      <c r="N144" s="82"/>
      <c r="AE144" s="143"/>
    </row>
    <row r="145" spans="2:34" ht="20.25" customHeight="1">
      <c r="B145" s="59" t="s">
        <v>50</v>
      </c>
      <c r="C145" s="77"/>
      <c r="D145" s="77"/>
      <c r="E145" s="77"/>
      <c r="F145" s="96"/>
      <c r="G145" s="106"/>
      <c r="H145" s="106"/>
      <c r="I145" s="106"/>
      <c r="J145" s="106"/>
      <c r="K145" s="106"/>
      <c r="L145" s="106"/>
      <c r="M145" s="115"/>
      <c r="N145" s="70" t="s">
        <v>81</v>
      </c>
      <c r="R145" s="71"/>
      <c r="S145" s="77" t="s">
        <v>78</v>
      </c>
      <c r="T145" s="77"/>
      <c r="U145" s="77"/>
      <c r="V145" s="77"/>
      <c r="W145" s="92" t="s">
        <v>55</v>
      </c>
      <c r="X145" s="102"/>
      <c r="Y145" s="102"/>
      <c r="Z145" s="102"/>
      <c r="AA145" s="102"/>
      <c r="AB145" s="102"/>
      <c r="AC145" s="102"/>
      <c r="AD145" s="108"/>
      <c r="AE145" s="143"/>
      <c r="AH145" s="46" t="str">
        <f>IF(OR(F145="",W145=""),検索値!$A$4,"")</f>
        <v>※未記入項目があります。</v>
      </c>
    </row>
    <row r="146" spans="2:34" ht="5.25" customHeight="1">
      <c r="B146" s="53"/>
      <c r="AE146" s="143"/>
    </row>
    <row r="147" spans="2:34" ht="20.25" customHeight="1">
      <c r="B147" s="59" t="s">
        <v>11</v>
      </c>
      <c r="C147" s="77"/>
      <c r="D147" s="77"/>
      <c r="E147" s="77"/>
      <c r="F147" s="94"/>
      <c r="G147" s="104"/>
      <c r="H147" s="104"/>
      <c r="I147" s="104"/>
      <c r="J147" s="104"/>
      <c r="K147" s="104"/>
      <c r="L147" s="104"/>
      <c r="M147" s="104"/>
      <c r="N147" s="104"/>
      <c r="O147" s="104"/>
      <c r="P147" s="104"/>
      <c r="Q147" s="125"/>
      <c r="R147" s="74"/>
      <c r="S147" s="77" t="s">
        <v>77</v>
      </c>
      <c r="T147" s="77"/>
      <c r="U147" s="77"/>
      <c r="V147" s="77"/>
      <c r="W147" s="92" t="s">
        <v>55</v>
      </c>
      <c r="X147" s="102"/>
      <c r="Y147" s="102"/>
      <c r="Z147" s="102"/>
      <c r="AA147" s="102"/>
      <c r="AB147" s="102"/>
      <c r="AC147" s="102"/>
      <c r="AD147" s="108"/>
      <c r="AE147" s="143"/>
      <c r="AH147" s="46" t="str">
        <f>IF(OR(F147="",W147=""),検索値!$A$4,"")</f>
        <v>※未記入項目があります。</v>
      </c>
    </row>
    <row r="148" spans="2:34" ht="5.25" customHeight="1">
      <c r="B148" s="59"/>
      <c r="C148" s="83"/>
      <c r="D148" s="83"/>
      <c r="E148" s="83"/>
      <c r="F148" s="83"/>
      <c r="G148" s="83"/>
      <c r="H148" s="83"/>
      <c r="I148" s="83"/>
      <c r="J148" s="83"/>
      <c r="K148" s="83"/>
      <c r="L148" s="83"/>
      <c r="M148" s="83"/>
      <c r="N148" s="83"/>
      <c r="O148" s="74"/>
      <c r="P148" s="74"/>
      <c r="Q148" s="74"/>
      <c r="R148" s="74"/>
      <c r="S148" s="74"/>
      <c r="T148" s="74"/>
      <c r="U148" s="74"/>
      <c r="V148" s="74"/>
      <c r="W148" s="74"/>
      <c r="X148" s="74"/>
      <c r="Y148" s="74"/>
      <c r="Z148" s="74"/>
      <c r="AE148" s="143"/>
    </row>
    <row r="149" spans="2:34" ht="20.25" customHeight="1">
      <c r="B149" s="59" t="s">
        <v>79</v>
      </c>
      <c r="C149" s="77"/>
      <c r="D149" s="77"/>
      <c r="E149" s="77"/>
      <c r="F149" s="70" t="s">
        <v>51</v>
      </c>
      <c r="G149" s="92" t="s">
        <v>167</v>
      </c>
      <c r="H149" s="102"/>
      <c r="I149" s="102"/>
      <c r="J149" s="102"/>
      <c r="K149" s="108"/>
      <c r="L149" s="79"/>
      <c r="M149" s="113"/>
      <c r="N149" s="117"/>
      <c r="O149" s="117"/>
      <c r="P149" s="121"/>
      <c r="Q149" s="126" t="s">
        <v>15</v>
      </c>
      <c r="R149" s="94"/>
      <c r="S149" s="104"/>
      <c r="T149" s="104"/>
      <c r="U149" s="104"/>
      <c r="V149" s="104"/>
      <c r="W149" s="104"/>
      <c r="X149" s="104"/>
      <c r="Y149" s="104"/>
      <c r="Z149" s="104"/>
      <c r="AA149" s="104"/>
      <c r="AB149" s="104"/>
      <c r="AC149" s="104"/>
      <c r="AD149" s="125"/>
      <c r="AE149" s="148"/>
      <c r="AH149" s="46" t="str">
        <f>IF(OR(G149="",M149="",R149=""),検索値!$A$4,"")</f>
        <v>※未記入項目があります。</v>
      </c>
    </row>
    <row r="150" spans="2:34" ht="5.25" customHeight="1">
      <c r="B150" s="53"/>
      <c r="AE150" s="143"/>
    </row>
    <row r="151" spans="2:34" ht="20.25" customHeight="1">
      <c r="B151" s="59" t="s">
        <v>146</v>
      </c>
      <c r="C151" s="77"/>
      <c r="D151" s="77"/>
      <c r="E151" s="77"/>
      <c r="F151" s="89"/>
      <c r="G151" s="100"/>
      <c r="H151" s="107"/>
      <c r="I151" s="45" t="s">
        <v>29</v>
      </c>
      <c r="J151" s="89"/>
      <c r="K151" s="107"/>
      <c r="L151" s="45" t="s">
        <v>14</v>
      </c>
      <c r="M151" s="89"/>
      <c r="N151" s="107"/>
      <c r="O151" s="45" t="s">
        <v>31</v>
      </c>
      <c r="P151" s="68" t="s">
        <v>156</v>
      </c>
      <c r="Q151" s="68"/>
      <c r="R151" s="89" t="str">
        <f>IFERROR(DATEDIF(判定!B85,判定!$D$1,"Y"),"")</f>
        <v/>
      </c>
      <c r="S151" s="107"/>
      <c r="T151" s="45" t="s">
        <v>158</v>
      </c>
      <c r="U151" s="130" t="e">
        <f>DATE(F151,J151,M151)</f>
        <v>#NUM!</v>
      </c>
      <c r="V151" s="131" t="s">
        <v>153</v>
      </c>
      <c r="W151" s="131"/>
      <c r="X151" s="135"/>
      <c r="AE151" s="143"/>
      <c r="AH151" s="46" t="str">
        <f>IF(OR(F151="",J151="",M151="",R151="",X151="",),検索値!$A$4,"")</f>
        <v>※未記入項目があります。</v>
      </c>
    </row>
    <row r="152" spans="2:34" ht="20.25" customHeight="1">
      <c r="B152" s="59" t="s">
        <v>160</v>
      </c>
      <c r="C152" s="77"/>
      <c r="D152" s="77"/>
      <c r="E152" s="77"/>
      <c r="G152" s="45" t="s">
        <v>95</v>
      </c>
      <c r="J152" s="45" t="s">
        <v>161</v>
      </c>
      <c r="L152" s="45" t="s">
        <v>159</v>
      </c>
      <c r="N152" s="85"/>
      <c r="O152" s="85"/>
      <c r="P152" s="85"/>
      <c r="Q152" s="85"/>
      <c r="R152" s="85"/>
      <c r="S152" s="85"/>
      <c r="T152" s="85"/>
      <c r="U152" s="85"/>
      <c r="V152" s="85"/>
      <c r="W152" s="85"/>
      <c r="X152" s="85"/>
      <c r="Y152" s="85"/>
      <c r="Z152" s="85"/>
      <c r="AA152" s="85"/>
      <c r="AB152" s="85"/>
      <c r="AC152" s="85"/>
      <c r="AD152" s="85"/>
      <c r="AE152" s="150" t="s">
        <v>34</v>
      </c>
      <c r="AH152" s="46" t="str">
        <f>IF(AND(判定!$B$87=FALSE,判定!$C$87=FALSE),検索値!$A$3,IF(AND(判定!$C$87=TRUE,$N$152=""),検索値!$A$4,IF(AND(判定!$B$87=TRUE,判定!$C$87=TRUE),検索値!$A$7,"")))</f>
        <v>※チェックを入れてください。</v>
      </c>
    </row>
    <row r="153" spans="2:34" s="45" customFormat="1" ht="20.25" customHeight="1">
      <c r="B153" s="65" t="s">
        <v>4</v>
      </c>
      <c r="C153" s="85"/>
      <c r="D153" s="85"/>
      <c r="E153" s="85"/>
      <c r="F153" s="97"/>
      <c r="K153" s="45" t="s">
        <v>69</v>
      </c>
      <c r="N153" s="45" t="s">
        <v>233</v>
      </c>
      <c r="P153" s="79" t="s">
        <v>225</v>
      </c>
      <c r="Q153" s="127"/>
      <c r="R153" s="128"/>
      <c r="S153" s="129"/>
      <c r="T153" s="45" t="s">
        <v>193</v>
      </c>
      <c r="U153" s="70" t="s">
        <v>226</v>
      </c>
      <c r="V153" s="70"/>
      <c r="W153" s="132"/>
      <c r="X153" s="129"/>
      <c r="Y153" s="45" t="s">
        <v>227</v>
      </c>
      <c r="Z153" s="45" t="s">
        <v>228</v>
      </c>
      <c r="AC153" s="132"/>
      <c r="AD153" s="129"/>
      <c r="AE153" s="151" t="s">
        <v>193</v>
      </c>
      <c r="AH153" s="46" t="str">
        <f>IF(AND(判定!$B$88=FALSE,判定!$C$88=FALSE),検索値!$A$3,IF(AND(判定!$B$88=FALSE,判定!$C$88=TRUE,OR($R$153="",$W$153="",$AC$153="")),検索値!$A$4,""))</f>
        <v>※チェックを入れてください。</v>
      </c>
    </row>
    <row r="154" spans="2:34" ht="20.25" customHeight="1">
      <c r="B154" s="53" t="s">
        <v>143</v>
      </c>
      <c r="L154" s="45" t="s">
        <v>141</v>
      </c>
      <c r="P154" s="45" t="s">
        <v>251</v>
      </c>
      <c r="AE154" s="143"/>
      <c r="AH154" s="46" t="str">
        <f>IF(AND(判定!$B$89=FALSE,判定!$C$89=FALSE),検索値!$A$3,IF(AND(判定!$B$89=TRUE,判定!$C$89=TRUE),検索値!$A$6,""))</f>
        <v>※チェックを入れてください。</v>
      </c>
    </row>
    <row r="155" spans="2:34" ht="20.25" customHeight="1">
      <c r="B155" s="53" t="s">
        <v>162</v>
      </c>
      <c r="L155" s="45" t="s">
        <v>44</v>
      </c>
      <c r="Q155" s="45" t="s">
        <v>155</v>
      </c>
      <c r="AE155" s="143"/>
      <c r="AH155" s="46" t="str">
        <f>IF(AND(判定!$B$90=FALSE,判定!$C$90=FALSE),検索値!$A$3,IF(AND(判定!$B$90=TRUE,判定!$C$90=TRUE),検索値!$A$6,""))</f>
        <v>※チェックを入れてください。</v>
      </c>
    </row>
    <row r="156" spans="2:34" ht="20.25" customHeight="1">
      <c r="B156" s="59" t="str">
        <v>体験回数</v>
      </c>
      <c r="C156" s="77"/>
      <c r="D156" s="77"/>
      <c r="E156" s="77"/>
      <c r="G156" s="45" t="s">
        <v>164</v>
      </c>
      <c r="K156" s="45" t="s">
        <v>165</v>
      </c>
      <c r="O156" s="118"/>
      <c r="P156" s="122"/>
      <c r="Q156" s="45" t="s">
        <v>166</v>
      </c>
      <c r="AE156" s="143"/>
      <c r="AH156" s="46" t="str">
        <f>IF(AND(判定!$B$91=FALSE,判定!$C$91=FALSE),検索値!$A$3,IF(AND(判定!$C$91=TRUE,$O$156=""),検索値!$A$4,""))</f>
        <v>※チェックを入れてください。</v>
      </c>
    </row>
    <row r="157" spans="2:34" ht="20.25" customHeight="1">
      <c r="B157" s="52" t="s">
        <v>147</v>
      </c>
      <c r="C157" s="68"/>
      <c r="D157" s="68"/>
      <c r="E157" s="68"/>
      <c r="F157" s="98" t="s">
        <v>224</v>
      </c>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143"/>
    </row>
    <row r="158" spans="2:34" ht="5.25" customHeight="1">
      <c r="B158" s="52"/>
      <c r="C158" s="74"/>
      <c r="D158" s="74"/>
      <c r="E158" s="74"/>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143"/>
    </row>
    <row r="159" spans="2:34" ht="20.25" customHeight="1">
      <c r="B159" s="52"/>
      <c r="C159" s="75"/>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139"/>
      <c r="AE159" s="143"/>
    </row>
    <row r="160" spans="2:34" ht="20.25" customHeight="1">
      <c r="B160" s="53"/>
      <c r="C160" s="76"/>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140"/>
      <c r="AE160" s="143"/>
    </row>
    <row r="161" spans="2:34" ht="10.5" customHeight="1">
      <c r="B161" s="6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149"/>
    </row>
    <row r="162" spans="2:34" ht="20.25" customHeight="1">
      <c r="B162" s="50" t="s">
        <v>246</v>
      </c>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141"/>
    </row>
    <row r="163" spans="2:34" ht="10.5" customHeight="1">
      <c r="B163" s="61"/>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146"/>
    </row>
    <row r="164" spans="2:34" ht="10.5" customHeight="1">
      <c r="B164" s="62" t="s">
        <v>76</v>
      </c>
      <c r="C164" s="81"/>
      <c r="D164" s="81"/>
      <c r="E164" s="81"/>
      <c r="F164" s="95"/>
      <c r="G164" s="105"/>
      <c r="H164" s="105"/>
      <c r="I164" s="105"/>
      <c r="J164" s="105"/>
      <c r="K164" s="105"/>
      <c r="L164" s="105"/>
      <c r="M164" s="114"/>
      <c r="N164" s="116"/>
      <c r="O164" s="116"/>
      <c r="P164" s="116"/>
      <c r="Q164" s="116"/>
      <c r="R164" s="47"/>
      <c r="S164" s="47"/>
      <c r="T164" s="47"/>
      <c r="U164" s="47"/>
      <c r="V164" s="47"/>
      <c r="W164" s="47"/>
      <c r="X164" s="47"/>
      <c r="Y164" s="47"/>
      <c r="Z164" s="47"/>
      <c r="AA164" s="47"/>
      <c r="AB164" s="47"/>
      <c r="AC164" s="47"/>
      <c r="AD164" s="47"/>
      <c r="AE164" s="147"/>
      <c r="AH164" s="46" t="str">
        <f>IF(F164="",検索値!$A$4,"")</f>
        <v>※未記入項目があります。</v>
      </c>
    </row>
    <row r="165" spans="2:34" ht="5.25" customHeight="1">
      <c r="B165" s="63"/>
      <c r="C165" s="82"/>
      <c r="D165" s="82"/>
      <c r="E165" s="82"/>
      <c r="F165" s="82"/>
      <c r="G165" s="82"/>
      <c r="H165" s="82"/>
      <c r="I165" s="82"/>
      <c r="J165" s="82"/>
      <c r="K165" s="82"/>
      <c r="L165" s="82"/>
      <c r="M165" s="82"/>
      <c r="N165" s="82"/>
      <c r="AE165" s="143"/>
    </row>
    <row r="166" spans="2:34" ht="20.25" customHeight="1">
      <c r="B166" s="59" t="s">
        <v>50</v>
      </c>
      <c r="C166" s="77"/>
      <c r="D166" s="77"/>
      <c r="E166" s="77"/>
      <c r="F166" s="96"/>
      <c r="G166" s="106"/>
      <c r="H166" s="106"/>
      <c r="I166" s="106"/>
      <c r="J166" s="106"/>
      <c r="K166" s="106"/>
      <c r="L166" s="106"/>
      <c r="M166" s="115"/>
      <c r="N166" s="70" t="s">
        <v>81</v>
      </c>
      <c r="R166" s="71"/>
      <c r="S166" s="77" t="s">
        <v>78</v>
      </c>
      <c r="T166" s="77"/>
      <c r="U166" s="77"/>
      <c r="V166" s="77"/>
      <c r="W166" s="92" t="s">
        <v>55</v>
      </c>
      <c r="X166" s="102"/>
      <c r="Y166" s="102"/>
      <c r="Z166" s="102"/>
      <c r="AA166" s="102"/>
      <c r="AB166" s="102"/>
      <c r="AC166" s="102"/>
      <c r="AD166" s="108"/>
      <c r="AE166" s="143"/>
      <c r="AH166" s="46" t="str">
        <f>IF(OR(F166="",W166=""),検索値!$A$4,"")</f>
        <v>※未記入項目があります。</v>
      </c>
    </row>
    <row r="167" spans="2:34" ht="5.25" customHeight="1">
      <c r="B167" s="53"/>
      <c r="AE167" s="143"/>
    </row>
    <row r="168" spans="2:34" ht="20.25" customHeight="1">
      <c r="B168" s="59" t="s">
        <v>11</v>
      </c>
      <c r="C168" s="77"/>
      <c r="D168" s="77"/>
      <c r="E168" s="77"/>
      <c r="F168" s="94"/>
      <c r="G168" s="104"/>
      <c r="H168" s="104"/>
      <c r="I168" s="104"/>
      <c r="J168" s="104"/>
      <c r="K168" s="104"/>
      <c r="L168" s="104"/>
      <c r="M168" s="104"/>
      <c r="N168" s="104"/>
      <c r="O168" s="104"/>
      <c r="P168" s="104"/>
      <c r="Q168" s="125"/>
      <c r="R168" s="74"/>
      <c r="S168" s="77" t="s">
        <v>77</v>
      </c>
      <c r="T168" s="77"/>
      <c r="U168" s="77"/>
      <c r="V168" s="77"/>
      <c r="W168" s="92" t="s">
        <v>55</v>
      </c>
      <c r="X168" s="102"/>
      <c r="Y168" s="102"/>
      <c r="Z168" s="102"/>
      <c r="AA168" s="102"/>
      <c r="AB168" s="102"/>
      <c r="AC168" s="102"/>
      <c r="AD168" s="108"/>
      <c r="AE168" s="143"/>
      <c r="AH168" s="46" t="str">
        <f>IF(OR(F168="",W168=""),検索値!$A$4,"")</f>
        <v>※未記入項目があります。</v>
      </c>
    </row>
    <row r="169" spans="2:34" ht="5.25" customHeight="1">
      <c r="B169" s="59"/>
      <c r="C169" s="83"/>
      <c r="D169" s="83"/>
      <c r="E169" s="83"/>
      <c r="F169" s="83"/>
      <c r="G169" s="83"/>
      <c r="H169" s="83"/>
      <c r="I169" s="83"/>
      <c r="J169" s="83"/>
      <c r="K169" s="83"/>
      <c r="L169" s="83"/>
      <c r="M169" s="83"/>
      <c r="N169" s="83"/>
      <c r="O169" s="74"/>
      <c r="P169" s="74"/>
      <c r="Q169" s="74"/>
      <c r="R169" s="74"/>
      <c r="S169" s="74"/>
      <c r="T169" s="74"/>
      <c r="U169" s="74"/>
      <c r="V169" s="74"/>
      <c r="W169" s="74"/>
      <c r="X169" s="74"/>
      <c r="Y169" s="74"/>
      <c r="Z169" s="74"/>
      <c r="AE169" s="143"/>
    </row>
    <row r="170" spans="2:34" ht="20.25" customHeight="1">
      <c r="B170" s="59" t="s">
        <v>79</v>
      </c>
      <c r="C170" s="77"/>
      <c r="D170" s="77"/>
      <c r="E170" s="77"/>
      <c r="F170" s="70" t="s">
        <v>51</v>
      </c>
      <c r="G170" s="92" t="s">
        <v>167</v>
      </c>
      <c r="H170" s="102"/>
      <c r="I170" s="102"/>
      <c r="J170" s="102"/>
      <c r="K170" s="108"/>
      <c r="L170" s="79"/>
      <c r="M170" s="113"/>
      <c r="N170" s="117"/>
      <c r="O170" s="117"/>
      <c r="P170" s="121"/>
      <c r="Q170" s="126" t="s">
        <v>15</v>
      </c>
      <c r="R170" s="94"/>
      <c r="S170" s="104"/>
      <c r="T170" s="104"/>
      <c r="U170" s="104"/>
      <c r="V170" s="104"/>
      <c r="W170" s="104"/>
      <c r="X170" s="104"/>
      <c r="Y170" s="104"/>
      <c r="Z170" s="104"/>
      <c r="AA170" s="104"/>
      <c r="AB170" s="104"/>
      <c r="AC170" s="104"/>
      <c r="AD170" s="125"/>
      <c r="AE170" s="148"/>
      <c r="AH170" s="46" t="str">
        <f>IF(OR(G170="",M170="",R170=""),検索値!$A$4,"")</f>
        <v>※未記入項目があります。</v>
      </c>
    </row>
    <row r="171" spans="2:34" ht="5.25" customHeight="1">
      <c r="B171" s="53"/>
      <c r="AE171" s="143"/>
    </row>
    <row r="172" spans="2:34" ht="20.25" customHeight="1">
      <c r="B172" s="59" t="s">
        <v>146</v>
      </c>
      <c r="C172" s="77"/>
      <c r="D172" s="77"/>
      <c r="E172" s="77"/>
      <c r="F172" s="89"/>
      <c r="G172" s="100"/>
      <c r="H172" s="107"/>
      <c r="I172" s="45" t="s">
        <v>29</v>
      </c>
      <c r="J172" s="89"/>
      <c r="K172" s="107"/>
      <c r="L172" s="45" t="s">
        <v>14</v>
      </c>
      <c r="M172" s="89"/>
      <c r="N172" s="107"/>
      <c r="O172" s="45" t="s">
        <v>31</v>
      </c>
      <c r="P172" s="68" t="s">
        <v>156</v>
      </c>
      <c r="Q172" s="68"/>
      <c r="R172" s="89" t="str">
        <f>IFERROR(DATEDIF(判定!B94,判定!$D$1,"Y"),"")</f>
        <v/>
      </c>
      <c r="S172" s="107"/>
      <c r="T172" s="45" t="s">
        <v>158</v>
      </c>
      <c r="U172" s="130" t="e">
        <f>DATE(F172,J172,M172)</f>
        <v>#NUM!</v>
      </c>
      <c r="V172" s="131" t="s">
        <v>153</v>
      </c>
      <c r="W172" s="131"/>
      <c r="X172" s="135"/>
      <c r="AE172" s="143"/>
      <c r="AH172" s="46" t="str">
        <f>IF(OR(F172="",J172="",M172="",R172="",X172=""),検索値!$A$4,"")</f>
        <v>※未記入項目があります。</v>
      </c>
    </row>
    <row r="173" spans="2:34" ht="20.25" customHeight="1">
      <c r="B173" s="59" t="s">
        <v>160</v>
      </c>
      <c r="C173" s="77"/>
      <c r="D173" s="77"/>
      <c r="E173" s="77"/>
      <c r="G173" s="45" t="s">
        <v>95</v>
      </c>
      <c r="J173" s="45" t="s">
        <v>161</v>
      </c>
      <c r="L173" s="45" t="s">
        <v>159</v>
      </c>
      <c r="N173" s="85"/>
      <c r="O173" s="85"/>
      <c r="P173" s="85"/>
      <c r="Q173" s="85"/>
      <c r="R173" s="85"/>
      <c r="S173" s="85"/>
      <c r="T173" s="85"/>
      <c r="U173" s="85"/>
      <c r="V173" s="85"/>
      <c r="W173" s="85"/>
      <c r="X173" s="85"/>
      <c r="Y173" s="85"/>
      <c r="Z173" s="85"/>
      <c r="AA173" s="85"/>
      <c r="AB173" s="85"/>
      <c r="AC173" s="85"/>
      <c r="AD173" s="85"/>
      <c r="AE173" s="150" t="s">
        <v>34</v>
      </c>
      <c r="AH173" s="46" t="str">
        <f>IF(AND(判定!$B$96=FALSE,判定!$C$96=FALSE),検索値!$A$3,IF(AND(判定!$C$96=TRUE,$N$173=""),検索値!$A$4,""))</f>
        <v>※チェックを入れてください。</v>
      </c>
    </row>
    <row r="174" spans="2:34" s="45" customFormat="1" ht="20.25" customHeight="1">
      <c r="B174" s="65" t="s">
        <v>4</v>
      </c>
      <c r="C174" s="85"/>
      <c r="D174" s="85"/>
      <c r="E174" s="85"/>
      <c r="F174" s="97"/>
      <c r="G174" s="97"/>
      <c r="K174" s="45" t="s">
        <v>69</v>
      </c>
      <c r="N174" s="45" t="s">
        <v>233</v>
      </c>
      <c r="P174" s="79" t="s">
        <v>225</v>
      </c>
      <c r="Q174" s="127"/>
      <c r="R174" s="128"/>
      <c r="S174" s="129"/>
      <c r="T174" s="45" t="s">
        <v>193</v>
      </c>
      <c r="U174" s="70" t="s">
        <v>226</v>
      </c>
      <c r="V174" s="70"/>
      <c r="W174" s="132"/>
      <c r="X174" s="129"/>
      <c r="Y174" s="45" t="s">
        <v>227</v>
      </c>
      <c r="Z174" s="45" t="s">
        <v>228</v>
      </c>
      <c r="AC174" s="132"/>
      <c r="AD174" s="129"/>
      <c r="AE174" s="151" t="s">
        <v>193</v>
      </c>
      <c r="AH174" s="46" t="str">
        <f>IF(AND(判定!$B$97=FALSE,判定!$C$97=FALSE),検索値!$A$3,IF(AND(判定!$B$97=FALSE,判定!$C$97=TRUE,OR($R$174="",$W$174="",$AC$174="")),検索値!$A$4,""))</f>
        <v>※チェックを入れてください。</v>
      </c>
    </row>
    <row r="175" spans="2:34" ht="20.25" customHeight="1">
      <c r="B175" s="53" t="s">
        <v>143</v>
      </c>
      <c r="L175" s="45" t="s">
        <v>141</v>
      </c>
      <c r="P175" s="45" t="s">
        <v>250</v>
      </c>
      <c r="AE175" s="143"/>
      <c r="AH175" s="46" t="str">
        <f>IF(AND(判定!$B$98=FALSE,判定!$C$98=FALSE),検索値!$A$3,IF(AND(判定!$B$98=TRUE,判定!$C$98=TRUE),検索値!$A$6,""))</f>
        <v>※チェックを入れてください。</v>
      </c>
    </row>
    <row r="176" spans="2:34" ht="20.25" customHeight="1">
      <c r="B176" s="53" t="s">
        <v>162</v>
      </c>
      <c r="L176" s="45" t="s">
        <v>44</v>
      </c>
      <c r="Q176" s="45" t="s">
        <v>155</v>
      </c>
      <c r="AE176" s="143"/>
      <c r="AH176" s="46" t="str">
        <f>IF(AND(判定!$B$99=FALSE,判定!$C$99=FALSE),検索値!$A$3,IF(AND(判定!$B$99=TRUE,判定!$C$99=TRUE),検索値!$A$6,""))</f>
        <v>※チェックを入れてください。</v>
      </c>
    </row>
    <row r="177" spans="2:35" ht="20.25" customHeight="1">
      <c r="B177" s="59" t="str">
        <v>体験回数</v>
      </c>
      <c r="C177" s="77"/>
      <c r="D177" s="77"/>
      <c r="E177" s="77"/>
      <c r="G177" s="45" t="s">
        <v>164</v>
      </c>
      <c r="K177" s="45" t="s">
        <v>165</v>
      </c>
      <c r="O177" s="118"/>
      <c r="P177" s="122"/>
      <c r="Q177" s="45" t="s">
        <v>166</v>
      </c>
      <c r="AE177" s="143"/>
      <c r="AH177" s="46" t="str">
        <f>IF(AND(判定!$B$100=FALSE,判定!$C$100=FALSE),検索値!$A$3,IF(AND(判定!$C$100=TRUE,$O$177=""),検索値!$A$4,""))</f>
        <v>※チェックを入れてください。</v>
      </c>
    </row>
    <row r="178" spans="2:35" ht="20.25" customHeight="1">
      <c r="B178" s="52" t="s">
        <v>147</v>
      </c>
      <c r="C178" s="68"/>
      <c r="D178" s="68"/>
      <c r="E178" s="68"/>
      <c r="F178" s="98" t="s">
        <v>224</v>
      </c>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143"/>
      <c r="AH178" s="156"/>
      <c r="AI178" s="79"/>
    </row>
    <row r="179" spans="2:35" ht="5.25" customHeight="1">
      <c r="B179" s="52"/>
      <c r="C179" s="74"/>
      <c r="D179" s="74"/>
      <c r="E179" s="74"/>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143"/>
    </row>
    <row r="180" spans="2:35" ht="20.25" customHeight="1">
      <c r="B180" s="52"/>
      <c r="C180" s="75"/>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139"/>
      <c r="AE180" s="143"/>
    </row>
    <row r="181" spans="2:35" ht="20.25" customHeight="1">
      <c r="B181" s="53"/>
      <c r="C181" s="76"/>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140"/>
      <c r="AE181" s="143"/>
    </row>
    <row r="182" spans="2:35" ht="10.5" customHeight="1">
      <c r="B182" s="6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149"/>
    </row>
    <row r="183" spans="2:35" ht="7.5" customHeight="1"/>
  </sheetData>
  <mergeCells count="264">
    <mergeCell ref="B2:AE2"/>
    <mergeCell ref="V3:X3"/>
    <mergeCell ref="Z3:AA3"/>
    <mergeCell ref="AC3:AD3"/>
    <mergeCell ref="B4:AE4"/>
    <mergeCell ref="B6:E6"/>
    <mergeCell ref="F6:M6"/>
    <mergeCell ref="B8:E8"/>
    <mergeCell ref="F8:M8"/>
    <mergeCell ref="S8:V8"/>
    <mergeCell ref="W8:AD8"/>
    <mergeCell ref="B10:E10"/>
    <mergeCell ref="F10:Q10"/>
    <mergeCell ref="S10:V10"/>
    <mergeCell ref="W10:AD10"/>
    <mergeCell ref="B12:E12"/>
    <mergeCell ref="G12:K12"/>
    <mergeCell ref="M12:P12"/>
    <mergeCell ref="R12:AD12"/>
    <mergeCell ref="B14:E14"/>
    <mergeCell ref="F14:H14"/>
    <mergeCell ref="J14:K14"/>
    <mergeCell ref="M14:N14"/>
    <mergeCell ref="P14:Q14"/>
    <mergeCell ref="R14:S14"/>
    <mergeCell ref="V14:W14"/>
    <mergeCell ref="B15:E15"/>
    <mergeCell ref="N15:AD15"/>
    <mergeCell ref="R16:S16"/>
    <mergeCell ref="W16:X16"/>
    <mergeCell ref="AC16:AD16"/>
    <mergeCell ref="B19:E19"/>
    <mergeCell ref="O19:P19"/>
    <mergeCell ref="B20:E20"/>
    <mergeCell ref="B25:AE25"/>
    <mergeCell ref="B27:E27"/>
    <mergeCell ref="F27:M27"/>
    <mergeCell ref="B29:E29"/>
    <mergeCell ref="F29:M29"/>
    <mergeCell ref="S29:V29"/>
    <mergeCell ref="W29:AD29"/>
    <mergeCell ref="B31:E31"/>
    <mergeCell ref="F31:Q31"/>
    <mergeCell ref="S31:V31"/>
    <mergeCell ref="W31:AD31"/>
    <mergeCell ref="B33:E33"/>
    <mergeCell ref="G33:K33"/>
    <mergeCell ref="M33:P33"/>
    <mergeCell ref="R33:AD33"/>
    <mergeCell ref="B35:E35"/>
    <mergeCell ref="F35:H35"/>
    <mergeCell ref="J35:K35"/>
    <mergeCell ref="M35:N35"/>
    <mergeCell ref="P35:Q35"/>
    <mergeCell ref="R35:S35"/>
    <mergeCell ref="V35:W35"/>
    <mergeCell ref="B36:E36"/>
    <mergeCell ref="N36:AD36"/>
    <mergeCell ref="R37:S37"/>
    <mergeCell ref="W37:X37"/>
    <mergeCell ref="AC37:AD37"/>
    <mergeCell ref="B40:E40"/>
    <mergeCell ref="O40:P40"/>
    <mergeCell ref="B41:E41"/>
    <mergeCell ref="B47:AE47"/>
    <mergeCell ref="V48:X48"/>
    <mergeCell ref="Z48:AA48"/>
    <mergeCell ref="AC48:AD48"/>
    <mergeCell ref="B49:AE49"/>
    <mergeCell ref="B51:E51"/>
    <mergeCell ref="F51:M51"/>
    <mergeCell ref="B53:E53"/>
    <mergeCell ref="F53:M53"/>
    <mergeCell ref="S53:V53"/>
    <mergeCell ref="W53:AD53"/>
    <mergeCell ref="B55:E55"/>
    <mergeCell ref="F55:Q55"/>
    <mergeCell ref="S55:V55"/>
    <mergeCell ref="W55:AD55"/>
    <mergeCell ref="B57:E57"/>
    <mergeCell ref="G57:K57"/>
    <mergeCell ref="M57:P57"/>
    <mergeCell ref="R57:AD57"/>
    <mergeCell ref="B59:E59"/>
    <mergeCell ref="F59:H59"/>
    <mergeCell ref="J59:K59"/>
    <mergeCell ref="M59:N59"/>
    <mergeCell ref="P59:Q59"/>
    <mergeCell ref="R59:S59"/>
    <mergeCell ref="V59:W59"/>
    <mergeCell ref="B60:E60"/>
    <mergeCell ref="N60:AD60"/>
    <mergeCell ref="R61:S61"/>
    <mergeCell ref="W61:X61"/>
    <mergeCell ref="AC61:AD61"/>
    <mergeCell ref="B64:E64"/>
    <mergeCell ref="O64:P64"/>
    <mergeCell ref="B65:E65"/>
    <mergeCell ref="B70:AE70"/>
    <mergeCell ref="B72:E72"/>
    <mergeCell ref="F72:M72"/>
    <mergeCell ref="B74:E74"/>
    <mergeCell ref="F74:M74"/>
    <mergeCell ref="S74:V74"/>
    <mergeCell ref="W74:AD74"/>
    <mergeCell ref="B76:E76"/>
    <mergeCell ref="F76:Q76"/>
    <mergeCell ref="S76:V76"/>
    <mergeCell ref="W76:AD76"/>
    <mergeCell ref="B78:E78"/>
    <mergeCell ref="G78:K78"/>
    <mergeCell ref="M78:P78"/>
    <mergeCell ref="R78:AD78"/>
    <mergeCell ref="B80:E80"/>
    <mergeCell ref="F80:H80"/>
    <mergeCell ref="J80:K80"/>
    <mergeCell ref="M80:N80"/>
    <mergeCell ref="P80:Q80"/>
    <mergeCell ref="R80:S80"/>
    <mergeCell ref="V80:W80"/>
    <mergeCell ref="B81:E81"/>
    <mergeCell ref="N81:AD81"/>
    <mergeCell ref="R82:S82"/>
    <mergeCell ref="W82:X82"/>
    <mergeCell ref="AC82:AD82"/>
    <mergeCell ref="B85:E85"/>
    <mergeCell ref="O85:P85"/>
    <mergeCell ref="B86:E86"/>
    <mergeCell ref="B93:AE93"/>
    <mergeCell ref="V94:X94"/>
    <mergeCell ref="Z94:AA94"/>
    <mergeCell ref="AC94:AD94"/>
    <mergeCell ref="B95:AE95"/>
    <mergeCell ref="B97:E97"/>
    <mergeCell ref="F97:M97"/>
    <mergeCell ref="B99:E99"/>
    <mergeCell ref="F99:M99"/>
    <mergeCell ref="S99:V99"/>
    <mergeCell ref="W99:AD99"/>
    <mergeCell ref="B101:E101"/>
    <mergeCell ref="F101:Q101"/>
    <mergeCell ref="S101:V101"/>
    <mergeCell ref="W101:AD101"/>
    <mergeCell ref="B103:E103"/>
    <mergeCell ref="G103:K103"/>
    <mergeCell ref="M103:P103"/>
    <mergeCell ref="R103:AD103"/>
    <mergeCell ref="B105:E105"/>
    <mergeCell ref="F105:H105"/>
    <mergeCell ref="J105:K105"/>
    <mergeCell ref="M105:N105"/>
    <mergeCell ref="P105:Q105"/>
    <mergeCell ref="R105:S105"/>
    <mergeCell ref="V105:W105"/>
    <mergeCell ref="B106:E106"/>
    <mergeCell ref="N106:AD106"/>
    <mergeCell ref="R107:S107"/>
    <mergeCell ref="W107:X107"/>
    <mergeCell ref="AC107:AD107"/>
    <mergeCell ref="B110:E110"/>
    <mergeCell ref="O110:P110"/>
    <mergeCell ref="B111:E111"/>
    <mergeCell ref="B116:AE116"/>
    <mergeCell ref="B118:E118"/>
    <mergeCell ref="F118:M118"/>
    <mergeCell ref="B120:E120"/>
    <mergeCell ref="F120:M120"/>
    <mergeCell ref="S120:V120"/>
    <mergeCell ref="W120:AD120"/>
    <mergeCell ref="B122:E122"/>
    <mergeCell ref="F122:Q122"/>
    <mergeCell ref="S122:V122"/>
    <mergeCell ref="W122:AD122"/>
    <mergeCell ref="B124:E124"/>
    <mergeCell ref="G124:K124"/>
    <mergeCell ref="M124:P124"/>
    <mergeCell ref="R124:AD124"/>
    <mergeCell ref="B126:E126"/>
    <mergeCell ref="F126:H126"/>
    <mergeCell ref="J126:K126"/>
    <mergeCell ref="M126:N126"/>
    <mergeCell ref="P126:Q126"/>
    <mergeCell ref="R126:S126"/>
    <mergeCell ref="V126:W126"/>
    <mergeCell ref="B127:E127"/>
    <mergeCell ref="N127:AD127"/>
    <mergeCell ref="R128:S128"/>
    <mergeCell ref="W128:X128"/>
    <mergeCell ref="AC128:AD128"/>
    <mergeCell ref="B131:E131"/>
    <mergeCell ref="O131:P131"/>
    <mergeCell ref="B132:E132"/>
    <mergeCell ref="B139:AE139"/>
    <mergeCell ref="V140:X140"/>
    <mergeCell ref="Z140:AA140"/>
    <mergeCell ref="AC140:AD140"/>
    <mergeCell ref="B141:AE141"/>
    <mergeCell ref="B143:E143"/>
    <mergeCell ref="F143:M143"/>
    <mergeCell ref="B145:E145"/>
    <mergeCell ref="F145:M145"/>
    <mergeCell ref="S145:V145"/>
    <mergeCell ref="W145:AD145"/>
    <mergeCell ref="B147:E147"/>
    <mergeCell ref="F147:Q147"/>
    <mergeCell ref="S147:V147"/>
    <mergeCell ref="W147:AD147"/>
    <mergeCell ref="B149:E149"/>
    <mergeCell ref="G149:K149"/>
    <mergeCell ref="M149:P149"/>
    <mergeCell ref="R149:AD149"/>
    <mergeCell ref="B151:E151"/>
    <mergeCell ref="F151:H151"/>
    <mergeCell ref="J151:K151"/>
    <mergeCell ref="M151:N151"/>
    <mergeCell ref="P151:Q151"/>
    <mergeCell ref="R151:S151"/>
    <mergeCell ref="V151:W151"/>
    <mergeCell ref="B152:E152"/>
    <mergeCell ref="N152:AD152"/>
    <mergeCell ref="R153:S153"/>
    <mergeCell ref="W153:X153"/>
    <mergeCell ref="AC153:AD153"/>
    <mergeCell ref="B156:E156"/>
    <mergeCell ref="O156:P156"/>
    <mergeCell ref="B157:E157"/>
    <mergeCell ref="B162:AE162"/>
    <mergeCell ref="B164:E164"/>
    <mergeCell ref="F164:M164"/>
    <mergeCell ref="B166:E166"/>
    <mergeCell ref="F166:M166"/>
    <mergeCell ref="S166:V166"/>
    <mergeCell ref="W166:AD166"/>
    <mergeCell ref="B168:E168"/>
    <mergeCell ref="F168:Q168"/>
    <mergeCell ref="S168:V168"/>
    <mergeCell ref="W168:AD168"/>
    <mergeCell ref="B170:E170"/>
    <mergeCell ref="G170:K170"/>
    <mergeCell ref="M170:P170"/>
    <mergeCell ref="R170:AD170"/>
    <mergeCell ref="B172:E172"/>
    <mergeCell ref="F172:H172"/>
    <mergeCell ref="J172:K172"/>
    <mergeCell ref="M172:N172"/>
    <mergeCell ref="P172:Q172"/>
    <mergeCell ref="R172:S172"/>
    <mergeCell ref="V172:W172"/>
    <mergeCell ref="B173:E173"/>
    <mergeCell ref="N173:AD173"/>
    <mergeCell ref="R174:S174"/>
    <mergeCell ref="W174:X174"/>
    <mergeCell ref="AC174:AD174"/>
    <mergeCell ref="B177:E177"/>
    <mergeCell ref="O177:P177"/>
    <mergeCell ref="B178:E178"/>
    <mergeCell ref="C22:AD23"/>
    <mergeCell ref="C43:AD44"/>
    <mergeCell ref="C67:AD68"/>
    <mergeCell ref="C88:AD89"/>
    <mergeCell ref="C113:AD114"/>
    <mergeCell ref="C134:AD135"/>
    <mergeCell ref="C159:AD160"/>
    <mergeCell ref="C180:AD181"/>
  </mergeCells>
  <phoneticPr fontId="1" type="Hiragana"/>
  <conditionalFormatting sqref="N15:AD15">
    <cfRule type="cellIs" dxfId="48" priority="42" operator="notBetween">
      <formula>""</formula>
      <formula>""</formula>
    </cfRule>
  </conditionalFormatting>
  <conditionalFormatting sqref="O19:P19">
    <cfRule type="cellIs" dxfId="47" priority="41" operator="notBetween">
      <formula>""</formula>
      <formula>""</formula>
    </cfRule>
  </conditionalFormatting>
  <conditionalFormatting sqref="C22:AD23">
    <cfRule type="cellIs" dxfId="46" priority="40" operator="notBetween">
      <formula>""</formula>
      <formula>""</formula>
    </cfRule>
  </conditionalFormatting>
  <conditionalFormatting sqref="N36:AD36">
    <cfRule type="cellIs" dxfId="45" priority="39" operator="notBetween">
      <formula>""</formula>
      <formula>""</formula>
    </cfRule>
  </conditionalFormatting>
  <conditionalFormatting sqref="O40:P40">
    <cfRule type="cellIs" dxfId="44" priority="38" operator="notBetween">
      <formula>""</formula>
      <formula>""</formula>
    </cfRule>
  </conditionalFormatting>
  <conditionalFormatting sqref="C43:AD44">
    <cfRule type="cellIs" dxfId="43" priority="37" operator="notBetween">
      <formula>""</formula>
      <formula>""</formula>
    </cfRule>
  </conditionalFormatting>
  <conditionalFormatting sqref="N60:AD60">
    <cfRule type="cellIs" dxfId="42" priority="30" operator="notBetween">
      <formula>""</formula>
      <formula>""</formula>
    </cfRule>
  </conditionalFormatting>
  <conditionalFormatting sqref="O64:P64">
    <cfRule type="cellIs" dxfId="41" priority="33" operator="notBetween">
      <formula>""</formula>
      <formula>""</formula>
    </cfRule>
  </conditionalFormatting>
  <conditionalFormatting sqref="C67:AD68">
    <cfRule type="cellIs" dxfId="40" priority="36" operator="notBetween">
      <formula>""</formula>
      <formula>""</formula>
    </cfRule>
  </conditionalFormatting>
  <conditionalFormatting sqref="N81:AD81">
    <cfRule type="cellIs" dxfId="39" priority="29" operator="notBetween">
      <formula>""</formula>
      <formula>""</formula>
    </cfRule>
  </conditionalFormatting>
  <conditionalFormatting sqref="O85:P85">
    <cfRule type="cellIs" dxfId="38" priority="31" operator="notBetween">
      <formula>""</formula>
      <formula>""</formula>
    </cfRule>
  </conditionalFormatting>
  <conditionalFormatting sqref="C88:AD89">
    <cfRule type="cellIs" dxfId="37" priority="35" operator="notBetween">
      <formula>""</formula>
      <formula>""</formula>
    </cfRule>
  </conditionalFormatting>
  <conditionalFormatting sqref="N106:AD106">
    <cfRule type="cellIs" dxfId="36" priority="16" operator="notBetween">
      <formula>""</formula>
      <formula>""</formula>
    </cfRule>
  </conditionalFormatting>
  <conditionalFormatting sqref="O110:P110">
    <cfRule type="cellIs" dxfId="35" priority="19" operator="notBetween">
      <formula>""</formula>
      <formula>""</formula>
    </cfRule>
  </conditionalFormatting>
  <conditionalFormatting sqref="C113:AD114">
    <cfRule type="cellIs" dxfId="34" priority="22" operator="notBetween">
      <formula>""</formula>
      <formula>""</formula>
    </cfRule>
  </conditionalFormatting>
  <conditionalFormatting sqref="N127:AD127">
    <cfRule type="cellIs" dxfId="33" priority="15" operator="notBetween">
      <formula>""</formula>
      <formula>""</formula>
    </cfRule>
  </conditionalFormatting>
  <conditionalFormatting sqref="O131:P131">
    <cfRule type="cellIs" dxfId="32" priority="17" operator="notBetween">
      <formula>""</formula>
      <formula>""</formula>
    </cfRule>
  </conditionalFormatting>
  <conditionalFormatting sqref="C134:AD135">
    <cfRule type="cellIs" dxfId="31" priority="21" operator="notBetween">
      <formula>""</formula>
      <formula>""</formula>
    </cfRule>
  </conditionalFormatting>
  <conditionalFormatting sqref="N152:AD152">
    <cfRule type="cellIs" dxfId="30" priority="4" operator="notBetween">
      <formula>""</formula>
      <formula>""</formula>
    </cfRule>
  </conditionalFormatting>
  <conditionalFormatting sqref="O156:P156">
    <cfRule type="cellIs" dxfId="29" priority="7" operator="notBetween">
      <formula>""</formula>
      <formula>""</formula>
    </cfRule>
  </conditionalFormatting>
  <conditionalFormatting sqref="C159:AD160">
    <cfRule type="cellIs" dxfId="28" priority="10" operator="notBetween">
      <formula>""</formula>
      <formula>""</formula>
    </cfRule>
  </conditionalFormatting>
  <conditionalFormatting sqref="N173:AD173">
    <cfRule type="cellIs" dxfId="27" priority="3" operator="notBetween">
      <formula>""</formula>
      <formula>""</formula>
    </cfRule>
  </conditionalFormatting>
  <conditionalFormatting sqref="O177:P177">
    <cfRule type="cellIs" dxfId="26" priority="5" operator="notBetween">
      <formula>""</formula>
      <formula>""</formula>
    </cfRule>
  </conditionalFormatting>
  <conditionalFormatting sqref="C180:AD181">
    <cfRule type="cellIs" dxfId="25" priority="9" operator="notBetween">
      <formula>""</formula>
      <formula>""</formula>
    </cfRule>
  </conditionalFormatting>
  <printOptions horizontalCentered="1"/>
  <pageMargins left="0.70866141732283461" right="0.70866141732283461" top="0.74803149606299213" bottom="0.74803149606299213" header="0.31496062992125984" footer="0.31496062992125984"/>
  <pageSetup paperSize="9" scale="92" fitToWidth="1" fitToHeight="1" orientation="portrait" usePrinterDefaults="1" r:id="rId1"/>
  <rowBreaks count="3" manualBreakCount="3">
    <brk id="45" max="31" man="1"/>
    <brk id="91" max="31" man="1"/>
    <brk id="137" max="31" man="1"/>
  </rowBreaks>
  <drawing r:id="rId2"/>
  <legacyDrawing r:id="rId3"/>
  <mc:AlternateContent>
    <mc:Choice xmlns:x14="http://schemas.microsoft.com/office/spreadsheetml/2009/9/main" Requires="x14">
      <controls>
        <mc:AlternateContent>
          <mc:Choice Requires="x14">
            <control shapeId="3098" r:id="rId4" name="チェック 85">
              <controlPr defaultSize="0" autoPict="0">
                <anchor moveWithCells="1">
                  <from xmlns:xdr="http://schemas.openxmlformats.org/drawingml/2006/spreadsheetDrawing">
                    <xdr:col>4</xdr:col>
                    <xdr:colOff>171450</xdr:colOff>
                    <xdr:row>14</xdr:row>
                    <xdr:rowOff>8890</xdr:rowOff>
                  </from>
                  <to xmlns:xdr="http://schemas.openxmlformats.org/drawingml/2006/spreadsheetDrawing">
                    <xdr:col>7</xdr:col>
                    <xdr:colOff>104775</xdr:colOff>
                    <xdr:row>14</xdr:row>
                    <xdr:rowOff>248285</xdr:rowOff>
                  </to>
                </anchor>
              </controlPr>
            </control>
          </mc:Choice>
        </mc:AlternateContent>
        <mc:AlternateContent>
          <mc:Choice Requires="x14">
            <control shapeId="3099" r:id="rId5" name="チェック 86">
              <controlPr defaultSize="0" autoPict="0">
                <anchor moveWithCells="1">
                  <from xmlns:xdr="http://schemas.openxmlformats.org/drawingml/2006/spreadsheetDrawing">
                    <xdr:col>7</xdr:col>
                    <xdr:colOff>171450</xdr:colOff>
                    <xdr:row>14</xdr:row>
                    <xdr:rowOff>0</xdr:rowOff>
                  </from>
                  <to xmlns:xdr="http://schemas.openxmlformats.org/drawingml/2006/spreadsheetDrawing">
                    <xdr:col>10</xdr:col>
                    <xdr:colOff>152400</xdr:colOff>
                    <xdr:row>14</xdr:row>
                    <xdr:rowOff>248285</xdr:rowOff>
                  </to>
                </anchor>
              </controlPr>
            </control>
          </mc:Choice>
        </mc:AlternateContent>
        <mc:AlternateContent>
          <mc:Choice Requires="x14">
            <control shapeId="3100" r:id="rId6" name="チェック 87">
              <controlPr defaultSize="0" autoPict="0">
                <anchor moveWithCells="1">
                  <from xmlns:xdr="http://schemas.openxmlformats.org/drawingml/2006/spreadsheetDrawing">
                    <xdr:col>9</xdr:col>
                    <xdr:colOff>171450</xdr:colOff>
                    <xdr:row>16</xdr:row>
                    <xdr:rowOff>38100</xdr:rowOff>
                  </from>
                  <to xmlns:xdr="http://schemas.openxmlformats.org/drawingml/2006/spreadsheetDrawing">
                    <xdr:col>13</xdr:col>
                    <xdr:colOff>85725</xdr:colOff>
                    <xdr:row>16</xdr:row>
                    <xdr:rowOff>248285</xdr:rowOff>
                  </to>
                </anchor>
              </controlPr>
            </control>
          </mc:Choice>
        </mc:AlternateContent>
        <mc:AlternateContent>
          <mc:Choice Requires="x14">
            <control shapeId="3101" r:id="rId7" name="チェック 88">
              <controlPr defaultSize="0" autoPict="0">
                <anchor moveWithCells="1">
                  <from xmlns:xdr="http://schemas.openxmlformats.org/drawingml/2006/spreadsheetDrawing">
                    <xdr:col>9</xdr:col>
                    <xdr:colOff>171450</xdr:colOff>
                    <xdr:row>17</xdr:row>
                    <xdr:rowOff>19050</xdr:rowOff>
                  </from>
                  <to xmlns:xdr="http://schemas.openxmlformats.org/drawingml/2006/spreadsheetDrawing">
                    <xdr:col>14</xdr:col>
                    <xdr:colOff>142875</xdr:colOff>
                    <xdr:row>17</xdr:row>
                    <xdr:rowOff>248285</xdr:rowOff>
                  </to>
                </anchor>
              </controlPr>
            </control>
          </mc:Choice>
        </mc:AlternateContent>
        <mc:AlternateContent>
          <mc:Choice Requires="x14">
            <control shapeId="3102" r:id="rId8" name="チェック 89">
              <controlPr defaultSize="0" autoPict="0">
                <anchor moveWithCells="1">
                  <from xmlns:xdr="http://schemas.openxmlformats.org/drawingml/2006/spreadsheetDrawing">
                    <xdr:col>13</xdr:col>
                    <xdr:colOff>171450</xdr:colOff>
                    <xdr:row>16</xdr:row>
                    <xdr:rowOff>38100</xdr:rowOff>
                  </from>
                  <to xmlns:xdr="http://schemas.openxmlformats.org/drawingml/2006/spreadsheetDrawing">
                    <xdr:col>16</xdr:col>
                    <xdr:colOff>152400</xdr:colOff>
                    <xdr:row>16</xdr:row>
                    <xdr:rowOff>248285</xdr:rowOff>
                  </to>
                </anchor>
              </controlPr>
            </control>
          </mc:Choice>
        </mc:AlternateContent>
        <mc:AlternateContent>
          <mc:Choice Requires="x14">
            <control shapeId="3103" r:id="rId9" name="チェック 90">
              <controlPr defaultSize="0" autoPict="0">
                <anchor moveWithCells="1">
                  <from xmlns:xdr="http://schemas.openxmlformats.org/drawingml/2006/spreadsheetDrawing">
                    <xdr:col>14</xdr:col>
                    <xdr:colOff>171450</xdr:colOff>
                    <xdr:row>17</xdr:row>
                    <xdr:rowOff>27940</xdr:rowOff>
                  </from>
                  <to xmlns:xdr="http://schemas.openxmlformats.org/drawingml/2006/spreadsheetDrawing">
                    <xdr:col>19</xdr:col>
                    <xdr:colOff>19050</xdr:colOff>
                    <xdr:row>17</xdr:row>
                    <xdr:rowOff>248285</xdr:rowOff>
                  </to>
                </anchor>
              </controlPr>
            </control>
          </mc:Choice>
        </mc:AlternateContent>
        <mc:AlternateContent>
          <mc:Choice Requires="x14">
            <control shapeId="3104" r:id="rId10" name="チェック 91">
              <controlPr defaultSize="0" autoPict="0">
                <anchor moveWithCells="1">
                  <from xmlns:xdr="http://schemas.openxmlformats.org/drawingml/2006/spreadsheetDrawing">
                    <xdr:col>4</xdr:col>
                    <xdr:colOff>171450</xdr:colOff>
                    <xdr:row>18</xdr:row>
                    <xdr:rowOff>38100</xdr:rowOff>
                  </from>
                  <to xmlns:xdr="http://schemas.openxmlformats.org/drawingml/2006/spreadsheetDrawing">
                    <xdr:col>8</xdr:col>
                    <xdr:colOff>104775</xdr:colOff>
                    <xdr:row>18</xdr:row>
                    <xdr:rowOff>248285</xdr:rowOff>
                  </to>
                </anchor>
              </controlPr>
            </control>
          </mc:Choice>
        </mc:AlternateContent>
        <mc:AlternateContent>
          <mc:Choice Requires="x14">
            <control shapeId="3105" r:id="rId11" name="チェック 92">
              <controlPr defaultSize="0" autoPict="0">
                <anchor moveWithCells="1">
                  <from xmlns:xdr="http://schemas.openxmlformats.org/drawingml/2006/spreadsheetDrawing">
                    <xdr:col>8</xdr:col>
                    <xdr:colOff>171450</xdr:colOff>
                    <xdr:row>18</xdr:row>
                    <xdr:rowOff>38100</xdr:rowOff>
                  </from>
                  <to xmlns:xdr="http://schemas.openxmlformats.org/drawingml/2006/spreadsheetDrawing">
                    <xdr:col>13</xdr:col>
                    <xdr:colOff>133350</xdr:colOff>
                    <xdr:row>18</xdr:row>
                    <xdr:rowOff>248285</xdr:rowOff>
                  </to>
                </anchor>
              </controlPr>
            </control>
          </mc:Choice>
        </mc:AlternateContent>
        <mc:AlternateContent>
          <mc:Choice Requires="x14">
            <control shapeId="3109" r:id="rId12" name="チェック 116">
              <controlPr defaultSize="0" autoPict="0">
                <anchor moveWithCells="1">
                  <from xmlns:xdr="http://schemas.openxmlformats.org/drawingml/2006/spreadsheetDrawing">
                    <xdr:col>4</xdr:col>
                    <xdr:colOff>171450</xdr:colOff>
                    <xdr:row>35</xdr:row>
                    <xdr:rowOff>8890</xdr:rowOff>
                  </from>
                  <to xmlns:xdr="http://schemas.openxmlformats.org/drawingml/2006/spreadsheetDrawing">
                    <xdr:col>7</xdr:col>
                    <xdr:colOff>104775</xdr:colOff>
                    <xdr:row>35</xdr:row>
                    <xdr:rowOff>248285</xdr:rowOff>
                  </to>
                </anchor>
              </controlPr>
            </control>
          </mc:Choice>
        </mc:AlternateContent>
        <mc:AlternateContent>
          <mc:Choice Requires="x14">
            <control shapeId="3110" r:id="rId13" name="チェック 117">
              <controlPr defaultSize="0" autoPict="0">
                <anchor moveWithCells="1">
                  <from xmlns:xdr="http://schemas.openxmlformats.org/drawingml/2006/spreadsheetDrawing">
                    <xdr:col>7</xdr:col>
                    <xdr:colOff>171450</xdr:colOff>
                    <xdr:row>35</xdr:row>
                    <xdr:rowOff>0</xdr:rowOff>
                  </from>
                  <to xmlns:xdr="http://schemas.openxmlformats.org/drawingml/2006/spreadsheetDrawing">
                    <xdr:col>10</xdr:col>
                    <xdr:colOff>152400</xdr:colOff>
                    <xdr:row>35</xdr:row>
                    <xdr:rowOff>248285</xdr:rowOff>
                  </to>
                </anchor>
              </controlPr>
            </control>
          </mc:Choice>
        </mc:AlternateContent>
        <mc:AlternateContent>
          <mc:Choice Requires="x14">
            <control shapeId="3111" r:id="rId14" name="チェック 118">
              <controlPr defaultSize="0" autoPict="0">
                <anchor moveWithCells="1">
                  <from xmlns:xdr="http://schemas.openxmlformats.org/drawingml/2006/spreadsheetDrawing">
                    <xdr:col>9</xdr:col>
                    <xdr:colOff>171450</xdr:colOff>
                    <xdr:row>37</xdr:row>
                    <xdr:rowOff>38100</xdr:rowOff>
                  </from>
                  <to xmlns:xdr="http://schemas.openxmlformats.org/drawingml/2006/spreadsheetDrawing">
                    <xdr:col>13</xdr:col>
                    <xdr:colOff>85725</xdr:colOff>
                    <xdr:row>37</xdr:row>
                    <xdr:rowOff>248285</xdr:rowOff>
                  </to>
                </anchor>
              </controlPr>
            </control>
          </mc:Choice>
        </mc:AlternateContent>
        <mc:AlternateContent>
          <mc:Choice Requires="x14">
            <control shapeId="3112" r:id="rId15" name="チェック 119">
              <controlPr defaultSize="0" autoPict="0">
                <anchor moveWithCells="1">
                  <from xmlns:xdr="http://schemas.openxmlformats.org/drawingml/2006/spreadsheetDrawing">
                    <xdr:col>9</xdr:col>
                    <xdr:colOff>171450</xdr:colOff>
                    <xdr:row>38</xdr:row>
                    <xdr:rowOff>19050</xdr:rowOff>
                  </from>
                  <to xmlns:xdr="http://schemas.openxmlformats.org/drawingml/2006/spreadsheetDrawing">
                    <xdr:col>14</xdr:col>
                    <xdr:colOff>142875</xdr:colOff>
                    <xdr:row>38</xdr:row>
                    <xdr:rowOff>248285</xdr:rowOff>
                  </to>
                </anchor>
              </controlPr>
            </control>
          </mc:Choice>
        </mc:AlternateContent>
        <mc:AlternateContent>
          <mc:Choice Requires="x14">
            <control shapeId="3113" r:id="rId16" name="チェック 120">
              <controlPr defaultSize="0" autoPict="0">
                <anchor moveWithCells="1">
                  <from xmlns:xdr="http://schemas.openxmlformats.org/drawingml/2006/spreadsheetDrawing">
                    <xdr:col>13</xdr:col>
                    <xdr:colOff>171450</xdr:colOff>
                    <xdr:row>37</xdr:row>
                    <xdr:rowOff>38100</xdr:rowOff>
                  </from>
                  <to xmlns:xdr="http://schemas.openxmlformats.org/drawingml/2006/spreadsheetDrawing">
                    <xdr:col>16</xdr:col>
                    <xdr:colOff>152400</xdr:colOff>
                    <xdr:row>37</xdr:row>
                    <xdr:rowOff>248285</xdr:rowOff>
                  </to>
                </anchor>
              </controlPr>
            </control>
          </mc:Choice>
        </mc:AlternateContent>
        <mc:AlternateContent>
          <mc:Choice Requires="x14">
            <control shapeId="3114" r:id="rId17" name="チェック 121">
              <controlPr defaultSize="0" autoPict="0">
                <anchor moveWithCells="1">
                  <from xmlns:xdr="http://schemas.openxmlformats.org/drawingml/2006/spreadsheetDrawing">
                    <xdr:col>14</xdr:col>
                    <xdr:colOff>171450</xdr:colOff>
                    <xdr:row>38</xdr:row>
                    <xdr:rowOff>27940</xdr:rowOff>
                  </from>
                  <to xmlns:xdr="http://schemas.openxmlformats.org/drawingml/2006/spreadsheetDrawing">
                    <xdr:col>19</xdr:col>
                    <xdr:colOff>19050</xdr:colOff>
                    <xdr:row>38</xdr:row>
                    <xdr:rowOff>248285</xdr:rowOff>
                  </to>
                </anchor>
              </controlPr>
            </control>
          </mc:Choice>
        </mc:AlternateContent>
        <mc:AlternateContent>
          <mc:Choice Requires="x14">
            <control shapeId="3115" r:id="rId18" name="チェック 122">
              <controlPr defaultSize="0" autoPict="0">
                <anchor moveWithCells="1">
                  <from xmlns:xdr="http://schemas.openxmlformats.org/drawingml/2006/spreadsheetDrawing">
                    <xdr:col>4</xdr:col>
                    <xdr:colOff>171450</xdr:colOff>
                    <xdr:row>39</xdr:row>
                    <xdr:rowOff>38100</xdr:rowOff>
                  </from>
                  <to xmlns:xdr="http://schemas.openxmlformats.org/drawingml/2006/spreadsheetDrawing">
                    <xdr:col>8</xdr:col>
                    <xdr:colOff>104775</xdr:colOff>
                    <xdr:row>39</xdr:row>
                    <xdr:rowOff>248285</xdr:rowOff>
                  </to>
                </anchor>
              </controlPr>
            </control>
          </mc:Choice>
        </mc:AlternateContent>
        <mc:AlternateContent>
          <mc:Choice Requires="x14">
            <control shapeId="3116" r:id="rId19" name="チェック 123">
              <controlPr defaultSize="0" autoPict="0">
                <anchor moveWithCells="1">
                  <from xmlns:xdr="http://schemas.openxmlformats.org/drawingml/2006/spreadsheetDrawing">
                    <xdr:col>8</xdr:col>
                    <xdr:colOff>171450</xdr:colOff>
                    <xdr:row>39</xdr:row>
                    <xdr:rowOff>38100</xdr:rowOff>
                  </from>
                  <to xmlns:xdr="http://schemas.openxmlformats.org/drawingml/2006/spreadsheetDrawing">
                    <xdr:col>13</xdr:col>
                    <xdr:colOff>133350</xdr:colOff>
                    <xdr:row>39</xdr:row>
                    <xdr:rowOff>248285</xdr:rowOff>
                  </to>
                </anchor>
              </controlPr>
            </control>
          </mc:Choice>
        </mc:AlternateContent>
        <mc:AlternateContent>
          <mc:Choice Requires="x14">
            <control shapeId="3125" r:id="rId20" name="チェック 85">
              <controlPr defaultSize="0" autoPict="0">
                <anchor moveWithCells="1">
                  <from xmlns:xdr="http://schemas.openxmlformats.org/drawingml/2006/spreadsheetDrawing">
                    <xdr:col>4</xdr:col>
                    <xdr:colOff>171450</xdr:colOff>
                    <xdr:row>59</xdr:row>
                    <xdr:rowOff>8890</xdr:rowOff>
                  </from>
                  <to xmlns:xdr="http://schemas.openxmlformats.org/drawingml/2006/spreadsheetDrawing">
                    <xdr:col>7</xdr:col>
                    <xdr:colOff>104775</xdr:colOff>
                    <xdr:row>59</xdr:row>
                    <xdr:rowOff>248285</xdr:rowOff>
                  </to>
                </anchor>
              </controlPr>
            </control>
          </mc:Choice>
        </mc:AlternateContent>
        <mc:AlternateContent>
          <mc:Choice Requires="x14">
            <control shapeId="3126" r:id="rId21" name="チェック 86">
              <controlPr defaultSize="0" autoPict="0">
                <anchor moveWithCells="1">
                  <from xmlns:xdr="http://schemas.openxmlformats.org/drawingml/2006/spreadsheetDrawing">
                    <xdr:col>7</xdr:col>
                    <xdr:colOff>171450</xdr:colOff>
                    <xdr:row>59</xdr:row>
                    <xdr:rowOff>0</xdr:rowOff>
                  </from>
                  <to xmlns:xdr="http://schemas.openxmlformats.org/drawingml/2006/spreadsheetDrawing">
                    <xdr:col>10</xdr:col>
                    <xdr:colOff>152400</xdr:colOff>
                    <xdr:row>59</xdr:row>
                    <xdr:rowOff>248285</xdr:rowOff>
                  </to>
                </anchor>
              </controlPr>
            </control>
          </mc:Choice>
        </mc:AlternateContent>
        <mc:AlternateContent>
          <mc:Choice Requires="x14">
            <control shapeId="3127" r:id="rId22" name="チェック 87">
              <controlPr defaultSize="0" autoPict="0">
                <anchor moveWithCells="1">
                  <from xmlns:xdr="http://schemas.openxmlformats.org/drawingml/2006/spreadsheetDrawing">
                    <xdr:col>9</xdr:col>
                    <xdr:colOff>171450</xdr:colOff>
                    <xdr:row>61</xdr:row>
                    <xdr:rowOff>38100</xdr:rowOff>
                  </from>
                  <to xmlns:xdr="http://schemas.openxmlformats.org/drawingml/2006/spreadsheetDrawing">
                    <xdr:col>13</xdr:col>
                    <xdr:colOff>85725</xdr:colOff>
                    <xdr:row>61</xdr:row>
                    <xdr:rowOff>248285</xdr:rowOff>
                  </to>
                </anchor>
              </controlPr>
            </control>
          </mc:Choice>
        </mc:AlternateContent>
        <mc:AlternateContent>
          <mc:Choice Requires="x14">
            <control shapeId="3128" r:id="rId23" name="チェック 88">
              <controlPr defaultSize="0" autoPict="0">
                <anchor moveWithCells="1">
                  <from xmlns:xdr="http://schemas.openxmlformats.org/drawingml/2006/spreadsheetDrawing">
                    <xdr:col>9</xdr:col>
                    <xdr:colOff>171450</xdr:colOff>
                    <xdr:row>62</xdr:row>
                    <xdr:rowOff>19050</xdr:rowOff>
                  </from>
                  <to xmlns:xdr="http://schemas.openxmlformats.org/drawingml/2006/spreadsheetDrawing">
                    <xdr:col>14</xdr:col>
                    <xdr:colOff>142875</xdr:colOff>
                    <xdr:row>62</xdr:row>
                    <xdr:rowOff>248285</xdr:rowOff>
                  </to>
                </anchor>
              </controlPr>
            </control>
          </mc:Choice>
        </mc:AlternateContent>
        <mc:AlternateContent>
          <mc:Choice Requires="x14">
            <control shapeId="3129" r:id="rId24" name="チェック 89">
              <controlPr defaultSize="0" autoPict="0">
                <anchor moveWithCells="1">
                  <from xmlns:xdr="http://schemas.openxmlformats.org/drawingml/2006/spreadsheetDrawing">
                    <xdr:col>13</xdr:col>
                    <xdr:colOff>171450</xdr:colOff>
                    <xdr:row>61</xdr:row>
                    <xdr:rowOff>38100</xdr:rowOff>
                  </from>
                  <to xmlns:xdr="http://schemas.openxmlformats.org/drawingml/2006/spreadsheetDrawing">
                    <xdr:col>16</xdr:col>
                    <xdr:colOff>152400</xdr:colOff>
                    <xdr:row>61</xdr:row>
                    <xdr:rowOff>248285</xdr:rowOff>
                  </to>
                </anchor>
              </controlPr>
            </control>
          </mc:Choice>
        </mc:AlternateContent>
        <mc:AlternateContent>
          <mc:Choice Requires="x14">
            <control shapeId="3130" r:id="rId25" name="チェック 90">
              <controlPr defaultSize="0" autoPict="0">
                <anchor moveWithCells="1">
                  <from xmlns:xdr="http://schemas.openxmlformats.org/drawingml/2006/spreadsheetDrawing">
                    <xdr:col>14</xdr:col>
                    <xdr:colOff>171450</xdr:colOff>
                    <xdr:row>62</xdr:row>
                    <xdr:rowOff>27940</xdr:rowOff>
                  </from>
                  <to xmlns:xdr="http://schemas.openxmlformats.org/drawingml/2006/spreadsheetDrawing">
                    <xdr:col>19</xdr:col>
                    <xdr:colOff>19050</xdr:colOff>
                    <xdr:row>62</xdr:row>
                    <xdr:rowOff>248285</xdr:rowOff>
                  </to>
                </anchor>
              </controlPr>
            </control>
          </mc:Choice>
        </mc:AlternateContent>
        <mc:AlternateContent>
          <mc:Choice Requires="x14">
            <control shapeId="3131" r:id="rId26" name="チェック 91">
              <controlPr defaultSize="0" autoPict="0">
                <anchor moveWithCells="1">
                  <from xmlns:xdr="http://schemas.openxmlformats.org/drawingml/2006/spreadsheetDrawing">
                    <xdr:col>4</xdr:col>
                    <xdr:colOff>171450</xdr:colOff>
                    <xdr:row>63</xdr:row>
                    <xdr:rowOff>38100</xdr:rowOff>
                  </from>
                  <to xmlns:xdr="http://schemas.openxmlformats.org/drawingml/2006/spreadsheetDrawing">
                    <xdr:col>8</xdr:col>
                    <xdr:colOff>104775</xdr:colOff>
                    <xdr:row>63</xdr:row>
                    <xdr:rowOff>248285</xdr:rowOff>
                  </to>
                </anchor>
              </controlPr>
            </control>
          </mc:Choice>
        </mc:AlternateContent>
        <mc:AlternateContent>
          <mc:Choice Requires="x14">
            <control shapeId="3132" r:id="rId27" name="チェック 92">
              <controlPr defaultSize="0" autoPict="0">
                <anchor moveWithCells="1">
                  <from xmlns:xdr="http://schemas.openxmlformats.org/drawingml/2006/spreadsheetDrawing">
                    <xdr:col>8</xdr:col>
                    <xdr:colOff>171450</xdr:colOff>
                    <xdr:row>63</xdr:row>
                    <xdr:rowOff>38100</xdr:rowOff>
                  </from>
                  <to xmlns:xdr="http://schemas.openxmlformats.org/drawingml/2006/spreadsheetDrawing">
                    <xdr:col>13</xdr:col>
                    <xdr:colOff>133350</xdr:colOff>
                    <xdr:row>63</xdr:row>
                    <xdr:rowOff>248285</xdr:rowOff>
                  </to>
                </anchor>
              </controlPr>
            </control>
          </mc:Choice>
        </mc:AlternateContent>
        <mc:AlternateContent>
          <mc:Choice Requires="x14">
            <control shapeId="3135" r:id="rId28" name="チェック 116">
              <controlPr defaultSize="0" autoPict="0">
                <anchor moveWithCells="1">
                  <from xmlns:xdr="http://schemas.openxmlformats.org/drawingml/2006/spreadsheetDrawing">
                    <xdr:col>4</xdr:col>
                    <xdr:colOff>171450</xdr:colOff>
                    <xdr:row>80</xdr:row>
                    <xdr:rowOff>8890</xdr:rowOff>
                  </from>
                  <to xmlns:xdr="http://schemas.openxmlformats.org/drawingml/2006/spreadsheetDrawing">
                    <xdr:col>7</xdr:col>
                    <xdr:colOff>104775</xdr:colOff>
                    <xdr:row>80</xdr:row>
                    <xdr:rowOff>248285</xdr:rowOff>
                  </to>
                </anchor>
              </controlPr>
            </control>
          </mc:Choice>
        </mc:AlternateContent>
        <mc:AlternateContent>
          <mc:Choice Requires="x14">
            <control shapeId="3136" r:id="rId29" name="チェック 117">
              <controlPr defaultSize="0" autoPict="0">
                <anchor moveWithCells="1">
                  <from xmlns:xdr="http://schemas.openxmlformats.org/drawingml/2006/spreadsheetDrawing">
                    <xdr:col>7</xdr:col>
                    <xdr:colOff>171450</xdr:colOff>
                    <xdr:row>80</xdr:row>
                    <xdr:rowOff>0</xdr:rowOff>
                  </from>
                  <to xmlns:xdr="http://schemas.openxmlformats.org/drawingml/2006/spreadsheetDrawing">
                    <xdr:col>10</xdr:col>
                    <xdr:colOff>152400</xdr:colOff>
                    <xdr:row>80</xdr:row>
                    <xdr:rowOff>248285</xdr:rowOff>
                  </to>
                </anchor>
              </controlPr>
            </control>
          </mc:Choice>
        </mc:AlternateContent>
        <mc:AlternateContent>
          <mc:Choice Requires="x14">
            <control shapeId="3137" r:id="rId30" name="チェック 118">
              <controlPr defaultSize="0" autoPict="0">
                <anchor moveWithCells="1">
                  <from xmlns:xdr="http://schemas.openxmlformats.org/drawingml/2006/spreadsheetDrawing">
                    <xdr:col>9</xdr:col>
                    <xdr:colOff>171450</xdr:colOff>
                    <xdr:row>82</xdr:row>
                    <xdr:rowOff>38100</xdr:rowOff>
                  </from>
                  <to xmlns:xdr="http://schemas.openxmlformats.org/drawingml/2006/spreadsheetDrawing">
                    <xdr:col>13</xdr:col>
                    <xdr:colOff>85725</xdr:colOff>
                    <xdr:row>82</xdr:row>
                    <xdr:rowOff>248285</xdr:rowOff>
                  </to>
                </anchor>
              </controlPr>
            </control>
          </mc:Choice>
        </mc:AlternateContent>
        <mc:AlternateContent>
          <mc:Choice Requires="x14">
            <control shapeId="3138" r:id="rId31" name="チェック 119">
              <controlPr defaultSize="0" autoPict="0">
                <anchor moveWithCells="1">
                  <from xmlns:xdr="http://schemas.openxmlformats.org/drawingml/2006/spreadsheetDrawing">
                    <xdr:col>9</xdr:col>
                    <xdr:colOff>171450</xdr:colOff>
                    <xdr:row>83</xdr:row>
                    <xdr:rowOff>19050</xdr:rowOff>
                  </from>
                  <to xmlns:xdr="http://schemas.openxmlformats.org/drawingml/2006/spreadsheetDrawing">
                    <xdr:col>14</xdr:col>
                    <xdr:colOff>142875</xdr:colOff>
                    <xdr:row>83</xdr:row>
                    <xdr:rowOff>248285</xdr:rowOff>
                  </to>
                </anchor>
              </controlPr>
            </control>
          </mc:Choice>
        </mc:AlternateContent>
        <mc:AlternateContent>
          <mc:Choice Requires="x14">
            <control shapeId="3139" r:id="rId32" name="チェック 120">
              <controlPr defaultSize="0" autoPict="0">
                <anchor moveWithCells="1">
                  <from xmlns:xdr="http://schemas.openxmlformats.org/drawingml/2006/spreadsheetDrawing">
                    <xdr:col>13</xdr:col>
                    <xdr:colOff>171450</xdr:colOff>
                    <xdr:row>82</xdr:row>
                    <xdr:rowOff>38100</xdr:rowOff>
                  </from>
                  <to xmlns:xdr="http://schemas.openxmlformats.org/drawingml/2006/spreadsheetDrawing">
                    <xdr:col>16</xdr:col>
                    <xdr:colOff>152400</xdr:colOff>
                    <xdr:row>82</xdr:row>
                    <xdr:rowOff>248285</xdr:rowOff>
                  </to>
                </anchor>
              </controlPr>
            </control>
          </mc:Choice>
        </mc:AlternateContent>
        <mc:AlternateContent>
          <mc:Choice Requires="x14">
            <control shapeId="3140" r:id="rId33" name="チェック 121">
              <controlPr defaultSize="0" autoPict="0">
                <anchor moveWithCells="1">
                  <from xmlns:xdr="http://schemas.openxmlformats.org/drawingml/2006/spreadsheetDrawing">
                    <xdr:col>14</xdr:col>
                    <xdr:colOff>171450</xdr:colOff>
                    <xdr:row>83</xdr:row>
                    <xdr:rowOff>27940</xdr:rowOff>
                  </from>
                  <to xmlns:xdr="http://schemas.openxmlformats.org/drawingml/2006/spreadsheetDrawing">
                    <xdr:col>19</xdr:col>
                    <xdr:colOff>19050</xdr:colOff>
                    <xdr:row>83</xdr:row>
                    <xdr:rowOff>248285</xdr:rowOff>
                  </to>
                </anchor>
              </controlPr>
            </control>
          </mc:Choice>
        </mc:AlternateContent>
        <mc:AlternateContent>
          <mc:Choice Requires="x14">
            <control shapeId="3141" r:id="rId34" name="チェック 122">
              <controlPr defaultSize="0" autoPict="0">
                <anchor moveWithCells="1">
                  <from xmlns:xdr="http://schemas.openxmlformats.org/drawingml/2006/spreadsheetDrawing">
                    <xdr:col>4</xdr:col>
                    <xdr:colOff>171450</xdr:colOff>
                    <xdr:row>84</xdr:row>
                    <xdr:rowOff>38100</xdr:rowOff>
                  </from>
                  <to xmlns:xdr="http://schemas.openxmlformats.org/drawingml/2006/spreadsheetDrawing">
                    <xdr:col>8</xdr:col>
                    <xdr:colOff>104775</xdr:colOff>
                    <xdr:row>84</xdr:row>
                    <xdr:rowOff>248285</xdr:rowOff>
                  </to>
                </anchor>
              </controlPr>
            </control>
          </mc:Choice>
        </mc:AlternateContent>
        <mc:AlternateContent>
          <mc:Choice Requires="x14">
            <control shapeId="3142" r:id="rId35" name="チェック 123">
              <controlPr defaultSize="0" autoPict="0">
                <anchor moveWithCells="1">
                  <from xmlns:xdr="http://schemas.openxmlformats.org/drawingml/2006/spreadsheetDrawing">
                    <xdr:col>8</xdr:col>
                    <xdr:colOff>171450</xdr:colOff>
                    <xdr:row>84</xdr:row>
                    <xdr:rowOff>38100</xdr:rowOff>
                  </from>
                  <to xmlns:xdr="http://schemas.openxmlformats.org/drawingml/2006/spreadsheetDrawing">
                    <xdr:col>13</xdr:col>
                    <xdr:colOff>133350</xdr:colOff>
                    <xdr:row>84</xdr:row>
                    <xdr:rowOff>248285</xdr:rowOff>
                  </to>
                </anchor>
              </controlPr>
            </control>
          </mc:Choice>
        </mc:AlternateContent>
        <mc:AlternateContent>
          <mc:Choice Requires="x14">
            <control shapeId="3255" r:id="rId36" name="チェック 183">
              <controlPr defaultSize="0" autoPict="0">
                <anchor moveWithCells="1">
                  <from xmlns:xdr="http://schemas.openxmlformats.org/drawingml/2006/spreadsheetDrawing">
                    <xdr:col>8</xdr:col>
                    <xdr:colOff>170815</xdr:colOff>
                    <xdr:row>15</xdr:row>
                    <xdr:rowOff>20955</xdr:rowOff>
                  </from>
                  <to xmlns:xdr="http://schemas.openxmlformats.org/drawingml/2006/spreadsheetDrawing">
                    <xdr:col>12</xdr:col>
                    <xdr:colOff>85090</xdr:colOff>
                    <xdr:row>15</xdr:row>
                    <xdr:rowOff>240030</xdr:rowOff>
                  </to>
                </anchor>
              </controlPr>
            </control>
          </mc:Choice>
        </mc:AlternateContent>
        <mc:AlternateContent>
          <mc:Choice Requires="x14">
            <control shapeId="3256" r:id="rId37" name="チェック 184">
              <controlPr defaultSize="0" autoPict="0">
                <anchor moveWithCells="1">
                  <from xmlns:xdr="http://schemas.openxmlformats.org/drawingml/2006/spreadsheetDrawing">
                    <xdr:col>12</xdr:col>
                    <xdr:colOff>26035</xdr:colOff>
                    <xdr:row>15</xdr:row>
                    <xdr:rowOff>10795</xdr:rowOff>
                  </from>
                  <to xmlns:xdr="http://schemas.openxmlformats.org/drawingml/2006/spreadsheetDrawing">
                    <xdr:col>14</xdr:col>
                    <xdr:colOff>102235</xdr:colOff>
                    <xdr:row>15</xdr:row>
                    <xdr:rowOff>248920</xdr:rowOff>
                  </to>
                </anchor>
              </controlPr>
            </control>
          </mc:Choice>
        </mc:AlternateContent>
        <mc:AlternateContent>
          <mc:Choice Requires="x14">
            <control shapeId="3257" r:id="rId38" name="チェック 185">
              <controlPr defaultSize="0" autoPict="0">
                <anchor moveWithCells="1">
                  <from xmlns:xdr="http://schemas.openxmlformats.org/drawingml/2006/spreadsheetDrawing">
                    <xdr:col>8</xdr:col>
                    <xdr:colOff>170815</xdr:colOff>
                    <xdr:row>36</xdr:row>
                    <xdr:rowOff>31115</xdr:rowOff>
                  </from>
                  <to xmlns:xdr="http://schemas.openxmlformats.org/drawingml/2006/spreadsheetDrawing">
                    <xdr:col>12</xdr:col>
                    <xdr:colOff>85090</xdr:colOff>
                    <xdr:row>36</xdr:row>
                    <xdr:rowOff>250190</xdr:rowOff>
                  </to>
                </anchor>
              </controlPr>
            </control>
          </mc:Choice>
        </mc:AlternateContent>
        <mc:AlternateContent>
          <mc:Choice Requires="x14">
            <control shapeId="3258" r:id="rId39" name="チェック 186">
              <controlPr defaultSize="0" autoPict="0">
                <anchor moveWithCells="1">
                  <from xmlns:xdr="http://schemas.openxmlformats.org/drawingml/2006/spreadsheetDrawing">
                    <xdr:col>12</xdr:col>
                    <xdr:colOff>26035</xdr:colOff>
                    <xdr:row>36</xdr:row>
                    <xdr:rowOff>10795</xdr:rowOff>
                  </from>
                  <to xmlns:xdr="http://schemas.openxmlformats.org/drawingml/2006/spreadsheetDrawing">
                    <xdr:col>14</xdr:col>
                    <xdr:colOff>102235</xdr:colOff>
                    <xdr:row>36</xdr:row>
                    <xdr:rowOff>248920</xdr:rowOff>
                  </to>
                </anchor>
              </controlPr>
            </control>
          </mc:Choice>
        </mc:AlternateContent>
        <mc:AlternateContent>
          <mc:Choice Requires="x14">
            <control shapeId="3259" r:id="rId40" name="チェック 187">
              <controlPr defaultSize="0" autoPict="0">
                <anchor moveWithCells="1">
                  <from xmlns:xdr="http://schemas.openxmlformats.org/drawingml/2006/spreadsheetDrawing">
                    <xdr:col>8</xdr:col>
                    <xdr:colOff>170815</xdr:colOff>
                    <xdr:row>60</xdr:row>
                    <xdr:rowOff>31115</xdr:rowOff>
                  </from>
                  <to xmlns:xdr="http://schemas.openxmlformats.org/drawingml/2006/spreadsheetDrawing">
                    <xdr:col>12</xdr:col>
                    <xdr:colOff>85090</xdr:colOff>
                    <xdr:row>60</xdr:row>
                    <xdr:rowOff>250190</xdr:rowOff>
                  </to>
                </anchor>
              </controlPr>
            </control>
          </mc:Choice>
        </mc:AlternateContent>
        <mc:AlternateContent>
          <mc:Choice Requires="x14">
            <control shapeId="3260" r:id="rId41" name="チェック 188">
              <controlPr defaultSize="0" autoPict="0">
                <anchor moveWithCells="1">
                  <from xmlns:xdr="http://schemas.openxmlformats.org/drawingml/2006/spreadsheetDrawing">
                    <xdr:col>12</xdr:col>
                    <xdr:colOff>26035</xdr:colOff>
                    <xdr:row>60</xdr:row>
                    <xdr:rowOff>10795</xdr:rowOff>
                  </from>
                  <to xmlns:xdr="http://schemas.openxmlformats.org/drawingml/2006/spreadsheetDrawing">
                    <xdr:col>14</xdr:col>
                    <xdr:colOff>102235</xdr:colOff>
                    <xdr:row>60</xdr:row>
                    <xdr:rowOff>248920</xdr:rowOff>
                  </to>
                </anchor>
              </controlPr>
            </control>
          </mc:Choice>
        </mc:AlternateContent>
        <mc:AlternateContent>
          <mc:Choice Requires="x14">
            <control shapeId="3261" r:id="rId42" name="チェック 189">
              <controlPr defaultSize="0" autoPict="0">
                <anchor moveWithCells="1">
                  <from xmlns:xdr="http://schemas.openxmlformats.org/drawingml/2006/spreadsheetDrawing">
                    <xdr:col>8</xdr:col>
                    <xdr:colOff>170815</xdr:colOff>
                    <xdr:row>81</xdr:row>
                    <xdr:rowOff>31115</xdr:rowOff>
                  </from>
                  <to xmlns:xdr="http://schemas.openxmlformats.org/drawingml/2006/spreadsheetDrawing">
                    <xdr:col>12</xdr:col>
                    <xdr:colOff>85090</xdr:colOff>
                    <xdr:row>81</xdr:row>
                    <xdr:rowOff>250190</xdr:rowOff>
                  </to>
                </anchor>
              </controlPr>
            </control>
          </mc:Choice>
        </mc:AlternateContent>
        <mc:AlternateContent>
          <mc:Choice Requires="x14">
            <control shapeId="3262" r:id="rId43" name="チェック 190">
              <controlPr defaultSize="0" autoPict="0">
                <anchor moveWithCells="1">
                  <from xmlns:xdr="http://schemas.openxmlformats.org/drawingml/2006/spreadsheetDrawing">
                    <xdr:col>12</xdr:col>
                    <xdr:colOff>26035</xdr:colOff>
                    <xdr:row>81</xdr:row>
                    <xdr:rowOff>10795</xdr:rowOff>
                  </from>
                  <to xmlns:xdr="http://schemas.openxmlformats.org/drawingml/2006/spreadsheetDrawing">
                    <xdr:col>14</xdr:col>
                    <xdr:colOff>102235</xdr:colOff>
                    <xdr:row>81</xdr:row>
                    <xdr:rowOff>248920</xdr:rowOff>
                  </to>
                </anchor>
              </controlPr>
            </control>
          </mc:Choice>
        </mc:AlternateContent>
        <mc:AlternateContent>
          <mc:Choice Requires="x14">
            <control shapeId="3323" r:id="rId44" name="チェック 85">
              <controlPr defaultSize="0" autoPict="0">
                <anchor moveWithCells="1">
                  <from xmlns:xdr="http://schemas.openxmlformats.org/drawingml/2006/spreadsheetDrawing">
                    <xdr:col>4</xdr:col>
                    <xdr:colOff>171450</xdr:colOff>
                    <xdr:row>105</xdr:row>
                    <xdr:rowOff>8890</xdr:rowOff>
                  </from>
                  <to xmlns:xdr="http://schemas.openxmlformats.org/drawingml/2006/spreadsheetDrawing">
                    <xdr:col>7</xdr:col>
                    <xdr:colOff>104775</xdr:colOff>
                    <xdr:row>105</xdr:row>
                    <xdr:rowOff>248285</xdr:rowOff>
                  </to>
                </anchor>
              </controlPr>
            </control>
          </mc:Choice>
        </mc:AlternateContent>
        <mc:AlternateContent>
          <mc:Choice Requires="x14">
            <control shapeId="3324" r:id="rId45" name="チェック 86">
              <controlPr defaultSize="0" autoPict="0">
                <anchor moveWithCells="1">
                  <from xmlns:xdr="http://schemas.openxmlformats.org/drawingml/2006/spreadsheetDrawing">
                    <xdr:col>7</xdr:col>
                    <xdr:colOff>171450</xdr:colOff>
                    <xdr:row>105</xdr:row>
                    <xdr:rowOff>0</xdr:rowOff>
                  </from>
                  <to xmlns:xdr="http://schemas.openxmlformats.org/drawingml/2006/spreadsheetDrawing">
                    <xdr:col>10</xdr:col>
                    <xdr:colOff>152400</xdr:colOff>
                    <xdr:row>105</xdr:row>
                    <xdr:rowOff>248285</xdr:rowOff>
                  </to>
                </anchor>
              </controlPr>
            </control>
          </mc:Choice>
        </mc:AlternateContent>
        <mc:AlternateContent>
          <mc:Choice Requires="x14">
            <control shapeId="3325" r:id="rId46" name="チェック 87">
              <controlPr defaultSize="0" autoPict="0">
                <anchor moveWithCells="1">
                  <from xmlns:xdr="http://schemas.openxmlformats.org/drawingml/2006/spreadsheetDrawing">
                    <xdr:col>9</xdr:col>
                    <xdr:colOff>171450</xdr:colOff>
                    <xdr:row>107</xdr:row>
                    <xdr:rowOff>38100</xdr:rowOff>
                  </from>
                  <to xmlns:xdr="http://schemas.openxmlformats.org/drawingml/2006/spreadsheetDrawing">
                    <xdr:col>13</xdr:col>
                    <xdr:colOff>85725</xdr:colOff>
                    <xdr:row>107</xdr:row>
                    <xdr:rowOff>248285</xdr:rowOff>
                  </to>
                </anchor>
              </controlPr>
            </control>
          </mc:Choice>
        </mc:AlternateContent>
        <mc:AlternateContent>
          <mc:Choice Requires="x14">
            <control shapeId="3326" r:id="rId47" name="チェック 88">
              <controlPr defaultSize="0" autoPict="0">
                <anchor moveWithCells="1">
                  <from xmlns:xdr="http://schemas.openxmlformats.org/drawingml/2006/spreadsheetDrawing">
                    <xdr:col>9</xdr:col>
                    <xdr:colOff>171450</xdr:colOff>
                    <xdr:row>108</xdr:row>
                    <xdr:rowOff>19050</xdr:rowOff>
                  </from>
                  <to xmlns:xdr="http://schemas.openxmlformats.org/drawingml/2006/spreadsheetDrawing">
                    <xdr:col>14</xdr:col>
                    <xdr:colOff>142875</xdr:colOff>
                    <xdr:row>108</xdr:row>
                    <xdr:rowOff>248285</xdr:rowOff>
                  </to>
                </anchor>
              </controlPr>
            </control>
          </mc:Choice>
        </mc:AlternateContent>
        <mc:AlternateContent>
          <mc:Choice Requires="x14">
            <control shapeId="3327" r:id="rId48" name="チェック 89">
              <controlPr defaultSize="0" autoPict="0">
                <anchor moveWithCells="1">
                  <from xmlns:xdr="http://schemas.openxmlformats.org/drawingml/2006/spreadsheetDrawing">
                    <xdr:col>13</xdr:col>
                    <xdr:colOff>171450</xdr:colOff>
                    <xdr:row>107</xdr:row>
                    <xdr:rowOff>38100</xdr:rowOff>
                  </from>
                  <to xmlns:xdr="http://schemas.openxmlformats.org/drawingml/2006/spreadsheetDrawing">
                    <xdr:col>16</xdr:col>
                    <xdr:colOff>152400</xdr:colOff>
                    <xdr:row>107</xdr:row>
                    <xdr:rowOff>248285</xdr:rowOff>
                  </to>
                </anchor>
              </controlPr>
            </control>
          </mc:Choice>
        </mc:AlternateContent>
        <mc:AlternateContent>
          <mc:Choice Requires="x14">
            <control shapeId="3328" r:id="rId49" name="チェック 90">
              <controlPr defaultSize="0" autoPict="0">
                <anchor moveWithCells="1">
                  <from xmlns:xdr="http://schemas.openxmlformats.org/drawingml/2006/spreadsheetDrawing">
                    <xdr:col>14</xdr:col>
                    <xdr:colOff>171450</xdr:colOff>
                    <xdr:row>108</xdr:row>
                    <xdr:rowOff>27940</xdr:rowOff>
                  </from>
                  <to xmlns:xdr="http://schemas.openxmlformats.org/drawingml/2006/spreadsheetDrawing">
                    <xdr:col>19</xdr:col>
                    <xdr:colOff>19050</xdr:colOff>
                    <xdr:row>108</xdr:row>
                    <xdr:rowOff>248285</xdr:rowOff>
                  </to>
                </anchor>
              </controlPr>
            </control>
          </mc:Choice>
        </mc:AlternateContent>
        <mc:AlternateContent>
          <mc:Choice Requires="x14">
            <control shapeId="3329" r:id="rId50" name="チェック 91">
              <controlPr defaultSize="0" autoPict="0">
                <anchor moveWithCells="1">
                  <from xmlns:xdr="http://schemas.openxmlformats.org/drawingml/2006/spreadsheetDrawing">
                    <xdr:col>4</xdr:col>
                    <xdr:colOff>171450</xdr:colOff>
                    <xdr:row>109</xdr:row>
                    <xdr:rowOff>38100</xdr:rowOff>
                  </from>
                  <to xmlns:xdr="http://schemas.openxmlformats.org/drawingml/2006/spreadsheetDrawing">
                    <xdr:col>8</xdr:col>
                    <xdr:colOff>104775</xdr:colOff>
                    <xdr:row>109</xdr:row>
                    <xdr:rowOff>248285</xdr:rowOff>
                  </to>
                </anchor>
              </controlPr>
            </control>
          </mc:Choice>
        </mc:AlternateContent>
        <mc:AlternateContent>
          <mc:Choice Requires="x14">
            <control shapeId="3330" r:id="rId51" name="チェック 92">
              <controlPr defaultSize="0" autoPict="0">
                <anchor moveWithCells="1">
                  <from xmlns:xdr="http://schemas.openxmlformats.org/drawingml/2006/spreadsheetDrawing">
                    <xdr:col>8</xdr:col>
                    <xdr:colOff>171450</xdr:colOff>
                    <xdr:row>109</xdr:row>
                    <xdr:rowOff>38100</xdr:rowOff>
                  </from>
                  <to xmlns:xdr="http://schemas.openxmlformats.org/drawingml/2006/spreadsheetDrawing">
                    <xdr:col>13</xdr:col>
                    <xdr:colOff>133350</xdr:colOff>
                    <xdr:row>109</xdr:row>
                    <xdr:rowOff>248285</xdr:rowOff>
                  </to>
                </anchor>
              </controlPr>
            </control>
          </mc:Choice>
        </mc:AlternateContent>
        <mc:AlternateContent>
          <mc:Choice Requires="x14">
            <control shapeId="3331" r:id="rId52" name="チェック 116">
              <controlPr defaultSize="0" autoPict="0">
                <anchor moveWithCells="1">
                  <from xmlns:xdr="http://schemas.openxmlformats.org/drawingml/2006/spreadsheetDrawing">
                    <xdr:col>4</xdr:col>
                    <xdr:colOff>171450</xdr:colOff>
                    <xdr:row>126</xdr:row>
                    <xdr:rowOff>8890</xdr:rowOff>
                  </from>
                  <to xmlns:xdr="http://schemas.openxmlformats.org/drawingml/2006/spreadsheetDrawing">
                    <xdr:col>7</xdr:col>
                    <xdr:colOff>104775</xdr:colOff>
                    <xdr:row>126</xdr:row>
                    <xdr:rowOff>248285</xdr:rowOff>
                  </to>
                </anchor>
              </controlPr>
            </control>
          </mc:Choice>
        </mc:AlternateContent>
        <mc:AlternateContent>
          <mc:Choice Requires="x14">
            <control shapeId="3332" r:id="rId53" name="チェック 117">
              <controlPr defaultSize="0" autoPict="0">
                <anchor moveWithCells="1">
                  <from xmlns:xdr="http://schemas.openxmlformats.org/drawingml/2006/spreadsheetDrawing">
                    <xdr:col>7</xdr:col>
                    <xdr:colOff>171450</xdr:colOff>
                    <xdr:row>126</xdr:row>
                    <xdr:rowOff>0</xdr:rowOff>
                  </from>
                  <to xmlns:xdr="http://schemas.openxmlformats.org/drawingml/2006/spreadsheetDrawing">
                    <xdr:col>10</xdr:col>
                    <xdr:colOff>152400</xdr:colOff>
                    <xdr:row>126</xdr:row>
                    <xdr:rowOff>248285</xdr:rowOff>
                  </to>
                </anchor>
              </controlPr>
            </control>
          </mc:Choice>
        </mc:AlternateContent>
        <mc:AlternateContent>
          <mc:Choice Requires="x14">
            <control shapeId="3333" r:id="rId54" name="チェック 118">
              <controlPr defaultSize="0" autoPict="0">
                <anchor moveWithCells="1">
                  <from xmlns:xdr="http://schemas.openxmlformats.org/drawingml/2006/spreadsheetDrawing">
                    <xdr:col>9</xdr:col>
                    <xdr:colOff>171450</xdr:colOff>
                    <xdr:row>128</xdr:row>
                    <xdr:rowOff>38100</xdr:rowOff>
                  </from>
                  <to xmlns:xdr="http://schemas.openxmlformats.org/drawingml/2006/spreadsheetDrawing">
                    <xdr:col>13</xdr:col>
                    <xdr:colOff>85725</xdr:colOff>
                    <xdr:row>128</xdr:row>
                    <xdr:rowOff>248285</xdr:rowOff>
                  </to>
                </anchor>
              </controlPr>
            </control>
          </mc:Choice>
        </mc:AlternateContent>
        <mc:AlternateContent>
          <mc:Choice Requires="x14">
            <control shapeId="3334" r:id="rId55" name="チェック 119">
              <controlPr defaultSize="0" autoPict="0">
                <anchor moveWithCells="1">
                  <from xmlns:xdr="http://schemas.openxmlformats.org/drawingml/2006/spreadsheetDrawing">
                    <xdr:col>9</xdr:col>
                    <xdr:colOff>171450</xdr:colOff>
                    <xdr:row>129</xdr:row>
                    <xdr:rowOff>19050</xdr:rowOff>
                  </from>
                  <to xmlns:xdr="http://schemas.openxmlformats.org/drawingml/2006/spreadsheetDrawing">
                    <xdr:col>14</xdr:col>
                    <xdr:colOff>142875</xdr:colOff>
                    <xdr:row>129</xdr:row>
                    <xdr:rowOff>248285</xdr:rowOff>
                  </to>
                </anchor>
              </controlPr>
            </control>
          </mc:Choice>
        </mc:AlternateContent>
        <mc:AlternateContent>
          <mc:Choice Requires="x14">
            <control shapeId="3335" r:id="rId56" name="チェック 120">
              <controlPr defaultSize="0" autoPict="0">
                <anchor moveWithCells="1">
                  <from xmlns:xdr="http://schemas.openxmlformats.org/drawingml/2006/spreadsheetDrawing">
                    <xdr:col>13</xdr:col>
                    <xdr:colOff>171450</xdr:colOff>
                    <xdr:row>128</xdr:row>
                    <xdr:rowOff>38100</xdr:rowOff>
                  </from>
                  <to xmlns:xdr="http://schemas.openxmlformats.org/drawingml/2006/spreadsheetDrawing">
                    <xdr:col>16</xdr:col>
                    <xdr:colOff>152400</xdr:colOff>
                    <xdr:row>128</xdr:row>
                    <xdr:rowOff>248285</xdr:rowOff>
                  </to>
                </anchor>
              </controlPr>
            </control>
          </mc:Choice>
        </mc:AlternateContent>
        <mc:AlternateContent>
          <mc:Choice Requires="x14">
            <control shapeId="3336" r:id="rId57" name="チェック 121">
              <controlPr defaultSize="0" autoPict="0">
                <anchor moveWithCells="1">
                  <from xmlns:xdr="http://schemas.openxmlformats.org/drawingml/2006/spreadsheetDrawing">
                    <xdr:col>14</xdr:col>
                    <xdr:colOff>171450</xdr:colOff>
                    <xdr:row>129</xdr:row>
                    <xdr:rowOff>27940</xdr:rowOff>
                  </from>
                  <to xmlns:xdr="http://schemas.openxmlformats.org/drawingml/2006/spreadsheetDrawing">
                    <xdr:col>19</xdr:col>
                    <xdr:colOff>19050</xdr:colOff>
                    <xdr:row>129</xdr:row>
                    <xdr:rowOff>248285</xdr:rowOff>
                  </to>
                </anchor>
              </controlPr>
            </control>
          </mc:Choice>
        </mc:AlternateContent>
        <mc:AlternateContent>
          <mc:Choice Requires="x14">
            <control shapeId="3337" r:id="rId58" name="チェック 122">
              <controlPr defaultSize="0" autoPict="0">
                <anchor moveWithCells="1">
                  <from xmlns:xdr="http://schemas.openxmlformats.org/drawingml/2006/spreadsheetDrawing">
                    <xdr:col>4</xdr:col>
                    <xdr:colOff>171450</xdr:colOff>
                    <xdr:row>130</xdr:row>
                    <xdr:rowOff>38100</xdr:rowOff>
                  </from>
                  <to xmlns:xdr="http://schemas.openxmlformats.org/drawingml/2006/spreadsheetDrawing">
                    <xdr:col>8</xdr:col>
                    <xdr:colOff>104775</xdr:colOff>
                    <xdr:row>130</xdr:row>
                    <xdr:rowOff>248285</xdr:rowOff>
                  </to>
                </anchor>
              </controlPr>
            </control>
          </mc:Choice>
        </mc:AlternateContent>
        <mc:AlternateContent>
          <mc:Choice Requires="x14">
            <control shapeId="3338" r:id="rId59" name="チェック 123">
              <controlPr defaultSize="0" autoPict="0">
                <anchor moveWithCells="1">
                  <from xmlns:xdr="http://schemas.openxmlformats.org/drawingml/2006/spreadsheetDrawing">
                    <xdr:col>8</xdr:col>
                    <xdr:colOff>171450</xdr:colOff>
                    <xdr:row>130</xdr:row>
                    <xdr:rowOff>38100</xdr:rowOff>
                  </from>
                  <to xmlns:xdr="http://schemas.openxmlformats.org/drawingml/2006/spreadsheetDrawing">
                    <xdr:col>13</xdr:col>
                    <xdr:colOff>133350</xdr:colOff>
                    <xdr:row>130</xdr:row>
                    <xdr:rowOff>248285</xdr:rowOff>
                  </to>
                </anchor>
              </controlPr>
            </control>
          </mc:Choice>
        </mc:AlternateContent>
        <mc:AlternateContent>
          <mc:Choice Requires="x14">
            <control shapeId="3349" r:id="rId60" name="チェック 277">
              <controlPr defaultSize="0" autoPict="0">
                <anchor moveWithCells="1">
                  <from xmlns:xdr="http://schemas.openxmlformats.org/drawingml/2006/spreadsheetDrawing">
                    <xdr:col>8</xdr:col>
                    <xdr:colOff>170815</xdr:colOff>
                    <xdr:row>106</xdr:row>
                    <xdr:rowOff>31115</xdr:rowOff>
                  </from>
                  <to xmlns:xdr="http://schemas.openxmlformats.org/drawingml/2006/spreadsheetDrawing">
                    <xdr:col>12</xdr:col>
                    <xdr:colOff>85090</xdr:colOff>
                    <xdr:row>106</xdr:row>
                    <xdr:rowOff>250190</xdr:rowOff>
                  </to>
                </anchor>
              </controlPr>
            </control>
          </mc:Choice>
        </mc:AlternateContent>
        <mc:AlternateContent>
          <mc:Choice Requires="x14">
            <control shapeId="3350" r:id="rId61" name="チェック 278">
              <controlPr defaultSize="0" autoPict="0">
                <anchor moveWithCells="1">
                  <from xmlns:xdr="http://schemas.openxmlformats.org/drawingml/2006/spreadsheetDrawing">
                    <xdr:col>12</xdr:col>
                    <xdr:colOff>26035</xdr:colOff>
                    <xdr:row>106</xdr:row>
                    <xdr:rowOff>10795</xdr:rowOff>
                  </from>
                  <to xmlns:xdr="http://schemas.openxmlformats.org/drawingml/2006/spreadsheetDrawing">
                    <xdr:col>14</xdr:col>
                    <xdr:colOff>102235</xdr:colOff>
                    <xdr:row>106</xdr:row>
                    <xdr:rowOff>248920</xdr:rowOff>
                  </to>
                </anchor>
              </controlPr>
            </control>
          </mc:Choice>
        </mc:AlternateContent>
        <mc:AlternateContent>
          <mc:Choice Requires="x14">
            <control shapeId="3351" r:id="rId62" name="チェック 279">
              <controlPr defaultSize="0" autoPict="0">
                <anchor moveWithCells="1">
                  <from xmlns:xdr="http://schemas.openxmlformats.org/drawingml/2006/spreadsheetDrawing">
                    <xdr:col>8</xdr:col>
                    <xdr:colOff>170815</xdr:colOff>
                    <xdr:row>127</xdr:row>
                    <xdr:rowOff>31115</xdr:rowOff>
                  </from>
                  <to xmlns:xdr="http://schemas.openxmlformats.org/drawingml/2006/spreadsheetDrawing">
                    <xdr:col>12</xdr:col>
                    <xdr:colOff>85090</xdr:colOff>
                    <xdr:row>127</xdr:row>
                    <xdr:rowOff>250190</xdr:rowOff>
                  </to>
                </anchor>
              </controlPr>
            </control>
          </mc:Choice>
        </mc:AlternateContent>
        <mc:AlternateContent>
          <mc:Choice Requires="x14">
            <control shapeId="3352" r:id="rId63" name="チェック 280">
              <controlPr defaultSize="0" autoPict="0">
                <anchor moveWithCells="1">
                  <from xmlns:xdr="http://schemas.openxmlformats.org/drawingml/2006/spreadsheetDrawing">
                    <xdr:col>12</xdr:col>
                    <xdr:colOff>26035</xdr:colOff>
                    <xdr:row>127</xdr:row>
                    <xdr:rowOff>10795</xdr:rowOff>
                  </from>
                  <to xmlns:xdr="http://schemas.openxmlformats.org/drawingml/2006/spreadsheetDrawing">
                    <xdr:col>14</xdr:col>
                    <xdr:colOff>102235</xdr:colOff>
                    <xdr:row>127</xdr:row>
                    <xdr:rowOff>248920</xdr:rowOff>
                  </to>
                </anchor>
              </controlPr>
            </control>
          </mc:Choice>
        </mc:AlternateContent>
        <mc:AlternateContent>
          <mc:Choice Requires="x14">
            <control shapeId="3353" r:id="rId64" name="チェック 85">
              <controlPr defaultSize="0" autoPict="0">
                <anchor moveWithCells="1">
                  <from xmlns:xdr="http://schemas.openxmlformats.org/drawingml/2006/spreadsheetDrawing">
                    <xdr:col>4</xdr:col>
                    <xdr:colOff>171450</xdr:colOff>
                    <xdr:row>151</xdr:row>
                    <xdr:rowOff>8890</xdr:rowOff>
                  </from>
                  <to xmlns:xdr="http://schemas.openxmlformats.org/drawingml/2006/spreadsheetDrawing">
                    <xdr:col>7</xdr:col>
                    <xdr:colOff>104775</xdr:colOff>
                    <xdr:row>151</xdr:row>
                    <xdr:rowOff>248285</xdr:rowOff>
                  </to>
                </anchor>
              </controlPr>
            </control>
          </mc:Choice>
        </mc:AlternateContent>
        <mc:AlternateContent>
          <mc:Choice Requires="x14">
            <control shapeId="3354" r:id="rId65" name="チェック 86">
              <controlPr defaultSize="0" autoPict="0">
                <anchor moveWithCells="1">
                  <from xmlns:xdr="http://schemas.openxmlformats.org/drawingml/2006/spreadsheetDrawing">
                    <xdr:col>7</xdr:col>
                    <xdr:colOff>171450</xdr:colOff>
                    <xdr:row>151</xdr:row>
                    <xdr:rowOff>0</xdr:rowOff>
                  </from>
                  <to xmlns:xdr="http://schemas.openxmlformats.org/drawingml/2006/spreadsheetDrawing">
                    <xdr:col>10</xdr:col>
                    <xdr:colOff>152400</xdr:colOff>
                    <xdr:row>151</xdr:row>
                    <xdr:rowOff>248285</xdr:rowOff>
                  </to>
                </anchor>
              </controlPr>
            </control>
          </mc:Choice>
        </mc:AlternateContent>
        <mc:AlternateContent>
          <mc:Choice Requires="x14">
            <control shapeId="3355" r:id="rId66" name="チェック 87">
              <controlPr defaultSize="0" autoPict="0">
                <anchor moveWithCells="1">
                  <from xmlns:xdr="http://schemas.openxmlformats.org/drawingml/2006/spreadsheetDrawing">
                    <xdr:col>9</xdr:col>
                    <xdr:colOff>171450</xdr:colOff>
                    <xdr:row>153</xdr:row>
                    <xdr:rowOff>38100</xdr:rowOff>
                  </from>
                  <to xmlns:xdr="http://schemas.openxmlformats.org/drawingml/2006/spreadsheetDrawing">
                    <xdr:col>13</xdr:col>
                    <xdr:colOff>85725</xdr:colOff>
                    <xdr:row>153</xdr:row>
                    <xdr:rowOff>248285</xdr:rowOff>
                  </to>
                </anchor>
              </controlPr>
            </control>
          </mc:Choice>
        </mc:AlternateContent>
        <mc:AlternateContent>
          <mc:Choice Requires="x14">
            <control shapeId="3356" r:id="rId67" name="チェック 88">
              <controlPr defaultSize="0" autoPict="0">
                <anchor moveWithCells="1">
                  <from xmlns:xdr="http://schemas.openxmlformats.org/drawingml/2006/spreadsheetDrawing">
                    <xdr:col>9</xdr:col>
                    <xdr:colOff>171450</xdr:colOff>
                    <xdr:row>154</xdr:row>
                    <xdr:rowOff>19050</xdr:rowOff>
                  </from>
                  <to xmlns:xdr="http://schemas.openxmlformats.org/drawingml/2006/spreadsheetDrawing">
                    <xdr:col>14</xdr:col>
                    <xdr:colOff>142875</xdr:colOff>
                    <xdr:row>154</xdr:row>
                    <xdr:rowOff>248285</xdr:rowOff>
                  </to>
                </anchor>
              </controlPr>
            </control>
          </mc:Choice>
        </mc:AlternateContent>
        <mc:AlternateContent>
          <mc:Choice Requires="x14">
            <control shapeId="3357" r:id="rId68" name="チェック 89">
              <controlPr defaultSize="0" autoPict="0">
                <anchor moveWithCells="1">
                  <from xmlns:xdr="http://schemas.openxmlformats.org/drawingml/2006/spreadsheetDrawing">
                    <xdr:col>13</xdr:col>
                    <xdr:colOff>171450</xdr:colOff>
                    <xdr:row>153</xdr:row>
                    <xdr:rowOff>38100</xdr:rowOff>
                  </from>
                  <to xmlns:xdr="http://schemas.openxmlformats.org/drawingml/2006/spreadsheetDrawing">
                    <xdr:col>16</xdr:col>
                    <xdr:colOff>152400</xdr:colOff>
                    <xdr:row>153</xdr:row>
                    <xdr:rowOff>248285</xdr:rowOff>
                  </to>
                </anchor>
              </controlPr>
            </control>
          </mc:Choice>
        </mc:AlternateContent>
        <mc:AlternateContent>
          <mc:Choice Requires="x14">
            <control shapeId="3358" r:id="rId69" name="チェック 90">
              <controlPr defaultSize="0" autoPict="0">
                <anchor moveWithCells="1">
                  <from xmlns:xdr="http://schemas.openxmlformats.org/drawingml/2006/spreadsheetDrawing">
                    <xdr:col>14</xdr:col>
                    <xdr:colOff>171450</xdr:colOff>
                    <xdr:row>154</xdr:row>
                    <xdr:rowOff>27940</xdr:rowOff>
                  </from>
                  <to xmlns:xdr="http://schemas.openxmlformats.org/drawingml/2006/spreadsheetDrawing">
                    <xdr:col>19</xdr:col>
                    <xdr:colOff>19050</xdr:colOff>
                    <xdr:row>154</xdr:row>
                    <xdr:rowOff>248285</xdr:rowOff>
                  </to>
                </anchor>
              </controlPr>
            </control>
          </mc:Choice>
        </mc:AlternateContent>
        <mc:AlternateContent>
          <mc:Choice Requires="x14">
            <control shapeId="3359" r:id="rId70" name="チェック 91">
              <controlPr defaultSize="0" autoPict="0">
                <anchor moveWithCells="1">
                  <from xmlns:xdr="http://schemas.openxmlformats.org/drawingml/2006/spreadsheetDrawing">
                    <xdr:col>4</xdr:col>
                    <xdr:colOff>171450</xdr:colOff>
                    <xdr:row>155</xdr:row>
                    <xdr:rowOff>38100</xdr:rowOff>
                  </from>
                  <to xmlns:xdr="http://schemas.openxmlformats.org/drawingml/2006/spreadsheetDrawing">
                    <xdr:col>8</xdr:col>
                    <xdr:colOff>104775</xdr:colOff>
                    <xdr:row>155</xdr:row>
                    <xdr:rowOff>248285</xdr:rowOff>
                  </to>
                </anchor>
              </controlPr>
            </control>
          </mc:Choice>
        </mc:AlternateContent>
        <mc:AlternateContent>
          <mc:Choice Requires="x14">
            <control shapeId="3360" r:id="rId71" name="チェック 92">
              <controlPr defaultSize="0" autoPict="0">
                <anchor moveWithCells="1">
                  <from xmlns:xdr="http://schemas.openxmlformats.org/drawingml/2006/spreadsheetDrawing">
                    <xdr:col>8</xdr:col>
                    <xdr:colOff>171450</xdr:colOff>
                    <xdr:row>155</xdr:row>
                    <xdr:rowOff>38100</xdr:rowOff>
                  </from>
                  <to xmlns:xdr="http://schemas.openxmlformats.org/drawingml/2006/spreadsheetDrawing">
                    <xdr:col>13</xdr:col>
                    <xdr:colOff>133350</xdr:colOff>
                    <xdr:row>155</xdr:row>
                    <xdr:rowOff>248285</xdr:rowOff>
                  </to>
                </anchor>
              </controlPr>
            </control>
          </mc:Choice>
        </mc:AlternateContent>
        <mc:AlternateContent>
          <mc:Choice Requires="x14">
            <control shapeId="3361" r:id="rId72" name="チェック 116">
              <controlPr defaultSize="0" autoPict="0">
                <anchor moveWithCells="1">
                  <from xmlns:xdr="http://schemas.openxmlformats.org/drawingml/2006/spreadsheetDrawing">
                    <xdr:col>4</xdr:col>
                    <xdr:colOff>171450</xdr:colOff>
                    <xdr:row>172</xdr:row>
                    <xdr:rowOff>8890</xdr:rowOff>
                  </from>
                  <to xmlns:xdr="http://schemas.openxmlformats.org/drawingml/2006/spreadsheetDrawing">
                    <xdr:col>7</xdr:col>
                    <xdr:colOff>104775</xdr:colOff>
                    <xdr:row>172</xdr:row>
                    <xdr:rowOff>248285</xdr:rowOff>
                  </to>
                </anchor>
              </controlPr>
            </control>
          </mc:Choice>
        </mc:AlternateContent>
        <mc:AlternateContent>
          <mc:Choice Requires="x14">
            <control shapeId="3362" r:id="rId73" name="チェック 117">
              <controlPr defaultSize="0" autoPict="0">
                <anchor moveWithCells="1">
                  <from xmlns:xdr="http://schemas.openxmlformats.org/drawingml/2006/spreadsheetDrawing">
                    <xdr:col>7</xdr:col>
                    <xdr:colOff>171450</xdr:colOff>
                    <xdr:row>172</xdr:row>
                    <xdr:rowOff>0</xdr:rowOff>
                  </from>
                  <to xmlns:xdr="http://schemas.openxmlformats.org/drawingml/2006/spreadsheetDrawing">
                    <xdr:col>10</xdr:col>
                    <xdr:colOff>152400</xdr:colOff>
                    <xdr:row>172</xdr:row>
                    <xdr:rowOff>248285</xdr:rowOff>
                  </to>
                </anchor>
              </controlPr>
            </control>
          </mc:Choice>
        </mc:AlternateContent>
        <mc:AlternateContent>
          <mc:Choice Requires="x14">
            <control shapeId="3363" r:id="rId74" name="チェック 118">
              <controlPr defaultSize="0" autoPict="0">
                <anchor moveWithCells="1">
                  <from xmlns:xdr="http://schemas.openxmlformats.org/drawingml/2006/spreadsheetDrawing">
                    <xdr:col>9</xdr:col>
                    <xdr:colOff>171450</xdr:colOff>
                    <xdr:row>174</xdr:row>
                    <xdr:rowOff>38100</xdr:rowOff>
                  </from>
                  <to xmlns:xdr="http://schemas.openxmlformats.org/drawingml/2006/spreadsheetDrawing">
                    <xdr:col>13</xdr:col>
                    <xdr:colOff>85725</xdr:colOff>
                    <xdr:row>174</xdr:row>
                    <xdr:rowOff>248285</xdr:rowOff>
                  </to>
                </anchor>
              </controlPr>
            </control>
          </mc:Choice>
        </mc:AlternateContent>
        <mc:AlternateContent>
          <mc:Choice Requires="x14">
            <control shapeId="3364" r:id="rId75" name="チェック 119">
              <controlPr defaultSize="0" autoPict="0">
                <anchor moveWithCells="1">
                  <from xmlns:xdr="http://schemas.openxmlformats.org/drawingml/2006/spreadsheetDrawing">
                    <xdr:col>9</xdr:col>
                    <xdr:colOff>171450</xdr:colOff>
                    <xdr:row>175</xdr:row>
                    <xdr:rowOff>19050</xdr:rowOff>
                  </from>
                  <to xmlns:xdr="http://schemas.openxmlformats.org/drawingml/2006/spreadsheetDrawing">
                    <xdr:col>14</xdr:col>
                    <xdr:colOff>142875</xdr:colOff>
                    <xdr:row>175</xdr:row>
                    <xdr:rowOff>248285</xdr:rowOff>
                  </to>
                </anchor>
              </controlPr>
            </control>
          </mc:Choice>
        </mc:AlternateContent>
        <mc:AlternateContent>
          <mc:Choice Requires="x14">
            <control shapeId="3365" r:id="rId76" name="チェック 120">
              <controlPr defaultSize="0" autoPict="0">
                <anchor moveWithCells="1">
                  <from xmlns:xdr="http://schemas.openxmlformats.org/drawingml/2006/spreadsheetDrawing">
                    <xdr:col>13</xdr:col>
                    <xdr:colOff>171450</xdr:colOff>
                    <xdr:row>174</xdr:row>
                    <xdr:rowOff>38100</xdr:rowOff>
                  </from>
                  <to xmlns:xdr="http://schemas.openxmlformats.org/drawingml/2006/spreadsheetDrawing">
                    <xdr:col>16</xdr:col>
                    <xdr:colOff>152400</xdr:colOff>
                    <xdr:row>174</xdr:row>
                    <xdr:rowOff>248285</xdr:rowOff>
                  </to>
                </anchor>
              </controlPr>
            </control>
          </mc:Choice>
        </mc:AlternateContent>
        <mc:AlternateContent>
          <mc:Choice Requires="x14">
            <control shapeId="3366" r:id="rId77" name="チェック 121">
              <controlPr defaultSize="0" autoPict="0">
                <anchor moveWithCells="1">
                  <from xmlns:xdr="http://schemas.openxmlformats.org/drawingml/2006/spreadsheetDrawing">
                    <xdr:col>14</xdr:col>
                    <xdr:colOff>171450</xdr:colOff>
                    <xdr:row>175</xdr:row>
                    <xdr:rowOff>27940</xdr:rowOff>
                  </from>
                  <to xmlns:xdr="http://schemas.openxmlformats.org/drawingml/2006/spreadsheetDrawing">
                    <xdr:col>19</xdr:col>
                    <xdr:colOff>19050</xdr:colOff>
                    <xdr:row>175</xdr:row>
                    <xdr:rowOff>248285</xdr:rowOff>
                  </to>
                </anchor>
              </controlPr>
            </control>
          </mc:Choice>
        </mc:AlternateContent>
        <mc:AlternateContent>
          <mc:Choice Requires="x14">
            <control shapeId="3367" r:id="rId78" name="チェック 122">
              <controlPr defaultSize="0" autoPict="0">
                <anchor moveWithCells="1">
                  <from xmlns:xdr="http://schemas.openxmlformats.org/drawingml/2006/spreadsheetDrawing">
                    <xdr:col>4</xdr:col>
                    <xdr:colOff>171450</xdr:colOff>
                    <xdr:row>176</xdr:row>
                    <xdr:rowOff>38100</xdr:rowOff>
                  </from>
                  <to xmlns:xdr="http://schemas.openxmlformats.org/drawingml/2006/spreadsheetDrawing">
                    <xdr:col>8</xdr:col>
                    <xdr:colOff>104775</xdr:colOff>
                    <xdr:row>176</xdr:row>
                    <xdr:rowOff>248285</xdr:rowOff>
                  </to>
                </anchor>
              </controlPr>
            </control>
          </mc:Choice>
        </mc:AlternateContent>
        <mc:AlternateContent>
          <mc:Choice Requires="x14">
            <control shapeId="3368" r:id="rId79" name="チェック 123">
              <controlPr defaultSize="0" autoPict="0">
                <anchor moveWithCells="1">
                  <from xmlns:xdr="http://schemas.openxmlformats.org/drawingml/2006/spreadsheetDrawing">
                    <xdr:col>8</xdr:col>
                    <xdr:colOff>171450</xdr:colOff>
                    <xdr:row>176</xdr:row>
                    <xdr:rowOff>38100</xdr:rowOff>
                  </from>
                  <to xmlns:xdr="http://schemas.openxmlformats.org/drawingml/2006/spreadsheetDrawing">
                    <xdr:col>13</xdr:col>
                    <xdr:colOff>133350</xdr:colOff>
                    <xdr:row>176</xdr:row>
                    <xdr:rowOff>248285</xdr:rowOff>
                  </to>
                </anchor>
              </controlPr>
            </control>
          </mc:Choice>
        </mc:AlternateContent>
        <mc:AlternateContent>
          <mc:Choice Requires="x14">
            <control shapeId="3379" r:id="rId80" name="チェック 307">
              <controlPr defaultSize="0" autoPict="0">
                <anchor moveWithCells="1">
                  <from xmlns:xdr="http://schemas.openxmlformats.org/drawingml/2006/spreadsheetDrawing">
                    <xdr:col>8</xdr:col>
                    <xdr:colOff>170815</xdr:colOff>
                    <xdr:row>152</xdr:row>
                    <xdr:rowOff>31115</xdr:rowOff>
                  </from>
                  <to xmlns:xdr="http://schemas.openxmlformats.org/drawingml/2006/spreadsheetDrawing">
                    <xdr:col>12</xdr:col>
                    <xdr:colOff>85090</xdr:colOff>
                    <xdr:row>152</xdr:row>
                    <xdr:rowOff>250190</xdr:rowOff>
                  </to>
                </anchor>
              </controlPr>
            </control>
          </mc:Choice>
        </mc:AlternateContent>
        <mc:AlternateContent>
          <mc:Choice Requires="x14">
            <control shapeId="3380" r:id="rId81" name="チェック 308">
              <controlPr defaultSize="0" autoPict="0">
                <anchor moveWithCells="1">
                  <from xmlns:xdr="http://schemas.openxmlformats.org/drawingml/2006/spreadsheetDrawing">
                    <xdr:col>12</xdr:col>
                    <xdr:colOff>26035</xdr:colOff>
                    <xdr:row>152</xdr:row>
                    <xdr:rowOff>10795</xdr:rowOff>
                  </from>
                  <to xmlns:xdr="http://schemas.openxmlformats.org/drawingml/2006/spreadsheetDrawing">
                    <xdr:col>14</xdr:col>
                    <xdr:colOff>102235</xdr:colOff>
                    <xdr:row>152</xdr:row>
                    <xdr:rowOff>248920</xdr:rowOff>
                  </to>
                </anchor>
              </controlPr>
            </control>
          </mc:Choice>
        </mc:AlternateContent>
        <mc:AlternateContent>
          <mc:Choice Requires="x14">
            <control shapeId="3381" r:id="rId82" name="チェック 309">
              <controlPr defaultSize="0" autoPict="0">
                <anchor moveWithCells="1">
                  <from xmlns:xdr="http://schemas.openxmlformats.org/drawingml/2006/spreadsheetDrawing">
                    <xdr:col>8</xdr:col>
                    <xdr:colOff>170815</xdr:colOff>
                    <xdr:row>173</xdr:row>
                    <xdr:rowOff>31115</xdr:rowOff>
                  </from>
                  <to xmlns:xdr="http://schemas.openxmlformats.org/drawingml/2006/spreadsheetDrawing">
                    <xdr:col>12</xdr:col>
                    <xdr:colOff>85090</xdr:colOff>
                    <xdr:row>173</xdr:row>
                    <xdr:rowOff>250190</xdr:rowOff>
                  </to>
                </anchor>
              </controlPr>
            </control>
          </mc:Choice>
        </mc:AlternateContent>
        <mc:AlternateContent>
          <mc:Choice Requires="x14">
            <control shapeId="3382" r:id="rId83" name="チェック 310">
              <controlPr defaultSize="0" autoPict="0">
                <anchor moveWithCells="1">
                  <from xmlns:xdr="http://schemas.openxmlformats.org/drawingml/2006/spreadsheetDrawing">
                    <xdr:col>12</xdr:col>
                    <xdr:colOff>26035</xdr:colOff>
                    <xdr:row>173</xdr:row>
                    <xdr:rowOff>10795</xdr:rowOff>
                  </from>
                  <to xmlns:xdr="http://schemas.openxmlformats.org/drawingml/2006/spreadsheetDrawing">
                    <xdr:col>14</xdr:col>
                    <xdr:colOff>102235</xdr:colOff>
                    <xdr:row>173</xdr:row>
                    <xdr:rowOff>248920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8" id="{C6B45DF1-E49F-42C1-958D-5944D9AF0668}">
            <xm:f>判定!$C$33=TRUE</xm:f>
            <x14:dxf>
              <fill>
                <patternFill patternType="solid">
                  <bgColor rgb="FFFFFFBE"/>
                </patternFill>
              </fill>
            </x14:dxf>
          </x14:cfRule>
          <xm:sqref>N15:AD15</xm:sqref>
        </x14:conditionalFormatting>
        <x14:conditionalFormatting xmlns:xm="http://schemas.microsoft.com/office/excel/2006/main">
          <x14:cfRule type="expression" priority="47" id="{049BDE46-7A21-4767-9A1D-40491874DC7E}">
            <xm:f>判定!$C$37=TRUE</xm:f>
            <x14:dxf>
              <fill>
                <patternFill patternType="solid">
                  <bgColor rgb="FFFFFFBE"/>
                </patternFill>
              </fill>
            </x14:dxf>
          </x14:cfRule>
          <xm:sqref>O19:P19</xm:sqref>
        </x14:conditionalFormatting>
        <x14:conditionalFormatting xmlns:xm="http://schemas.microsoft.com/office/excel/2006/main">
          <x14:cfRule type="expression" priority="28" id="{B4C3CBCA-41B9-4FF3-9758-2E33B67E1A12}">
            <xm:f>判定!$C$34=TRUE</xm:f>
            <x14:dxf>
              <fill>
                <patternFill patternType="solid">
                  <bgColor rgb="FFFFFFBE"/>
                </patternFill>
              </fill>
            </x14:dxf>
          </x14:cfRule>
          <xm:sqref>R16:S16 W16:X16 AC16:AD16</xm:sqref>
        </x14:conditionalFormatting>
        <x14:conditionalFormatting xmlns:xm="http://schemas.microsoft.com/office/excel/2006/main">
          <x14:cfRule type="expression" priority="46" id="{FA2D47E6-27A0-4F24-8F12-528CAFCF7F3D}">
            <xm:f>判定!$C$42=TRUE</xm:f>
            <x14:dxf>
              <fill>
                <patternFill patternType="solid">
                  <bgColor rgb="FFFFFFBE"/>
                </patternFill>
              </fill>
            </x14:dxf>
          </x14:cfRule>
          <xm:sqref>N36:AD36</xm:sqref>
        </x14:conditionalFormatting>
        <x14:conditionalFormatting xmlns:xm="http://schemas.microsoft.com/office/excel/2006/main">
          <x14:cfRule type="expression" priority="45" id="{225AADB3-68E3-4B68-AE9E-1D080A3BA6B4}">
            <xm:f>判定!$C$46=TRUE</xm:f>
            <x14:dxf>
              <fill>
                <patternFill patternType="solid">
                  <bgColor rgb="FFFFFFBE"/>
                </patternFill>
              </fill>
            </x14:dxf>
          </x14:cfRule>
          <xm:sqref>O40:P40</xm:sqref>
        </x14:conditionalFormatting>
        <x14:conditionalFormatting xmlns:xm="http://schemas.microsoft.com/office/excel/2006/main">
          <x14:cfRule type="expression" priority="27" id="{E9827CAB-895E-48CC-A4CA-6AF6CC46EE32}">
            <xm:f>判定!$C$43=TRUE</xm:f>
            <x14:dxf>
              <fill>
                <patternFill patternType="solid">
                  <bgColor rgb="FFFFFFBE"/>
                </patternFill>
              </fill>
            </x14:dxf>
          </x14:cfRule>
          <xm:sqref>R37:S37 W37:X37 AC37:AD37</xm:sqref>
        </x14:conditionalFormatting>
        <x14:conditionalFormatting xmlns:xm="http://schemas.microsoft.com/office/excel/2006/main">
          <x14:cfRule type="expression" priority="44" id="{2014BBDA-C05C-4FA5-B676-FD270412A1A7}">
            <xm:f>判定!$C$51=TRUE</xm:f>
            <x14:dxf>
              <fill>
                <patternFill patternType="solid">
                  <bgColor rgb="FFFFFFBE"/>
                </patternFill>
              </fill>
            </x14:dxf>
          </x14:cfRule>
          <xm:sqref>N60:AD60</xm:sqref>
        </x14:conditionalFormatting>
        <x14:conditionalFormatting xmlns:xm="http://schemas.microsoft.com/office/excel/2006/main">
          <x14:cfRule type="expression" priority="34" id="{E6CD1189-9145-460C-883A-2A8BC221EBF3}">
            <xm:f>判定!$C$55=TRUE</xm:f>
            <x14:dxf>
              <fill>
                <patternFill patternType="solid">
                  <bgColor rgb="FFFFFFBE"/>
                </patternFill>
              </fill>
            </x14:dxf>
          </x14:cfRule>
          <xm:sqref>O64:P64</xm:sqref>
        </x14:conditionalFormatting>
        <x14:conditionalFormatting xmlns:xm="http://schemas.microsoft.com/office/excel/2006/main">
          <x14:cfRule type="expression" priority="26" id="{F5C96555-2039-42D0-B2BC-49D154EB6A44}">
            <xm:f>判定!$C$52=TRUE</xm:f>
            <x14:dxf>
              <fill>
                <patternFill patternType="solid">
                  <bgColor rgb="FFFFFFBE"/>
                </patternFill>
              </fill>
            </x14:dxf>
          </x14:cfRule>
          <xm:sqref>R61:S61 W61:X61 AC61:AD61</xm:sqref>
        </x14:conditionalFormatting>
        <x14:conditionalFormatting xmlns:xm="http://schemas.microsoft.com/office/excel/2006/main">
          <x14:cfRule type="expression" priority="43" id="{437D4766-91A7-46F8-8920-5913BEF1E969}">
            <xm:f>判定!$C$60=TRUE</xm:f>
            <x14:dxf>
              <fill>
                <patternFill patternType="solid">
                  <bgColor rgb="FFFFFFBE"/>
                </patternFill>
              </fill>
            </x14:dxf>
          </x14:cfRule>
          <xm:sqref>N81:AD81</xm:sqref>
        </x14:conditionalFormatting>
        <x14:conditionalFormatting xmlns:xm="http://schemas.microsoft.com/office/excel/2006/main">
          <x14:cfRule type="expression" priority="32" id="{FC513F8D-04E4-4F6A-A5B0-D2CF8BB4CD5E}">
            <xm:f>判定!$C$64=TRUE</xm:f>
            <x14:dxf>
              <fill>
                <patternFill patternType="solid">
                  <bgColor rgb="FFFFFFBE"/>
                </patternFill>
              </fill>
            </x14:dxf>
          </x14:cfRule>
          <xm:sqref>O85:P85</xm:sqref>
        </x14:conditionalFormatting>
        <x14:conditionalFormatting xmlns:xm="http://schemas.microsoft.com/office/excel/2006/main">
          <x14:cfRule type="expression" priority="25" id="{C3C0FB52-D1B2-4537-8890-96827B7B9EFC}">
            <xm:f>判定!$C$61=TRUE</xm:f>
            <x14:dxf>
              <fill>
                <patternFill patternType="solid">
                  <bgColor rgb="FFFFFFBE"/>
                </patternFill>
              </fill>
            </x14:dxf>
          </x14:cfRule>
          <xm:sqref>R82:S82 W82:X82 AC82:AD82</xm:sqref>
        </x14:conditionalFormatting>
        <x14:conditionalFormatting xmlns:xm="http://schemas.microsoft.com/office/excel/2006/main">
          <x14:cfRule type="expression" priority="24" id="{37B18EF9-5DD6-4857-A3F4-12BA9DDFD1AB}">
            <xm:f>判定!C$69=TRUE</xm:f>
            <x14:dxf>
              <fill>
                <patternFill patternType="solid">
                  <bgColor rgb="FFFFFFBE"/>
                </patternFill>
              </fill>
            </x14:dxf>
          </x14:cfRule>
          <xm:sqref>N106:AD106</xm:sqref>
        </x14:conditionalFormatting>
        <x14:conditionalFormatting xmlns:xm="http://schemas.microsoft.com/office/excel/2006/main">
          <x14:cfRule type="expression" priority="20" id="{B582A232-F9CF-4EFE-8BF1-EE57AEB8F0F6}">
            <xm:f>判定!$C$73=TRUE</xm:f>
            <x14:dxf>
              <fill>
                <patternFill patternType="solid">
                  <bgColor rgb="FFFFFFBE"/>
                </patternFill>
              </fill>
            </x14:dxf>
          </x14:cfRule>
          <xm:sqref>O110:P110</xm:sqref>
        </x14:conditionalFormatting>
        <x14:conditionalFormatting xmlns:xm="http://schemas.microsoft.com/office/excel/2006/main">
          <x14:cfRule type="expression" priority="14" id="{619A1C2E-EC72-418C-B4EC-2C2EDB6017D0}">
            <xm:f>判定!$C70=TRUE</xm:f>
            <x14:dxf>
              <fill>
                <patternFill patternType="solid">
                  <bgColor rgb="FFFFFFBE"/>
                </patternFill>
              </fill>
            </x14:dxf>
          </x14:cfRule>
          <xm:sqref>R107:S107 W107:X107 AC107:AD107</xm:sqref>
        </x14:conditionalFormatting>
        <x14:conditionalFormatting xmlns:xm="http://schemas.microsoft.com/office/excel/2006/main">
          <x14:cfRule type="expression" priority="23" id="{30D53DBF-52E7-4461-8945-5426AC18D147}">
            <xm:f>判定!C$78=TRUE</xm:f>
            <x14:dxf>
              <fill>
                <patternFill patternType="solid">
                  <bgColor rgb="FFFFFFBE"/>
                </patternFill>
              </fill>
            </x14:dxf>
          </x14:cfRule>
          <xm:sqref>N127:AD127</xm:sqref>
        </x14:conditionalFormatting>
        <x14:conditionalFormatting xmlns:xm="http://schemas.microsoft.com/office/excel/2006/main">
          <x14:cfRule type="expression" priority="18" id="{2B56CAA9-BC25-47BC-A74E-A69777D08417}">
            <xm:f>判定!$C$82=TRUE</xm:f>
            <x14:dxf>
              <fill>
                <patternFill patternType="solid">
                  <bgColor rgb="FFFFFFBE"/>
                </patternFill>
              </fill>
            </x14:dxf>
          </x14:cfRule>
          <xm:sqref>O131:P131</xm:sqref>
        </x14:conditionalFormatting>
        <x14:conditionalFormatting xmlns:xm="http://schemas.microsoft.com/office/excel/2006/main">
          <x14:cfRule type="expression" priority="13" id="{13DE5F7F-BB61-4937-B842-777B289DE3B8}">
            <xm:f>判定!$C$79=TRUE</xm:f>
            <x14:dxf>
              <fill>
                <patternFill patternType="solid">
                  <bgColor rgb="FFFFFFBE"/>
                </patternFill>
              </fill>
            </x14:dxf>
          </x14:cfRule>
          <xm:sqref>R128:S128 W128:X128 AC128:AD128</xm:sqref>
        </x14:conditionalFormatting>
        <x14:conditionalFormatting xmlns:xm="http://schemas.microsoft.com/office/excel/2006/main">
          <x14:cfRule type="expression" priority="12" id="{44FDBE1E-12D9-4E32-BF89-9944FDDF778A}">
            <xm:f>判定!C$87=TRUE</xm:f>
            <x14:dxf>
              <fill>
                <patternFill patternType="solid">
                  <bgColor rgb="FFFFFFBE"/>
                </patternFill>
              </fill>
            </x14:dxf>
          </x14:cfRule>
          <xm:sqref>N152:AD152</xm:sqref>
        </x14:conditionalFormatting>
        <x14:conditionalFormatting xmlns:xm="http://schemas.microsoft.com/office/excel/2006/main">
          <x14:cfRule type="expression" priority="8" id="{C0F34F25-8B1A-4B10-ADF2-353F225F6AE4}">
            <xm:f>判定!$C$91=TRUE</xm:f>
            <x14:dxf>
              <fill>
                <patternFill patternType="solid">
                  <bgColor rgb="FFFFFFBE"/>
                </patternFill>
              </fill>
            </x14:dxf>
          </x14:cfRule>
          <xm:sqref>O156:P156</xm:sqref>
        </x14:conditionalFormatting>
        <x14:conditionalFormatting xmlns:xm="http://schemas.microsoft.com/office/excel/2006/main">
          <x14:cfRule type="expression" priority="2" id="{6FC98383-7646-4D2A-9363-52C38742D313}">
            <xm:f>判定!$C$88=TRUE</xm:f>
            <x14:dxf>
              <fill>
                <patternFill patternType="solid">
                  <bgColor rgb="FFFFFFBE"/>
                </patternFill>
              </fill>
            </x14:dxf>
          </x14:cfRule>
          <xm:sqref>R153:S153 W153:X153 AC153:AD153</xm:sqref>
        </x14:conditionalFormatting>
        <x14:conditionalFormatting xmlns:xm="http://schemas.microsoft.com/office/excel/2006/main">
          <x14:cfRule type="expression" priority="11" id="{12C0BC7A-4A5D-480C-A9E6-8C77AE64DF93}">
            <xm:f>判定!$C$96=TRUE</xm:f>
            <x14:dxf>
              <fill>
                <patternFill patternType="solid">
                  <bgColor rgb="FFFFFFBE"/>
                </patternFill>
              </fill>
            </x14:dxf>
          </x14:cfRule>
          <xm:sqref>N173:AD173</xm:sqref>
        </x14:conditionalFormatting>
        <x14:conditionalFormatting xmlns:xm="http://schemas.microsoft.com/office/excel/2006/main">
          <x14:cfRule type="expression" priority="6" id="{90B5C2F4-27D4-4740-B475-1D690D6543E0}">
            <xm:f>判定!$C$100=TRUE</xm:f>
            <x14:dxf>
              <fill>
                <patternFill patternType="solid">
                  <bgColor rgb="FFFFFFBE"/>
                </patternFill>
              </fill>
            </x14:dxf>
          </x14:cfRule>
          <xm:sqref>O177:P177</xm:sqref>
        </x14:conditionalFormatting>
        <x14:conditionalFormatting xmlns:xm="http://schemas.microsoft.com/office/excel/2006/main">
          <x14:cfRule type="expression" priority="1" id="{7ABF608F-46F6-4077-897F-F31B0CDD689B}">
            <xm:f>判定!$C$97=TRUE</xm:f>
            <x14:dxf>
              <fill>
                <patternFill patternType="solid">
                  <bgColor rgb="FFFFFFBE"/>
                </patternFill>
              </fill>
            </x14:dxf>
          </x14:cfRule>
          <xm:sqref>R174:S174 W174:X174 AC174:AD174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検索値!$A$11:$A$22</xm:f>
          </x14:formula1>
          <xm:sqref>Z140:AA140 J151:K151 Z94:AA94 J105:K105 Z48:AA48 J59:K59 J14:K14 Z3:AA3 J35:K35 J80:K80 J126:K126 J172:K172</xm:sqref>
        </x14:dataValidation>
        <x14:dataValidation type="list" allowBlank="1" showDropDown="0" showInputMessage="1" showErrorMessage="1">
          <x14:formula1>
            <xm:f>検索値!$B$11:$B$41</xm:f>
          </x14:formula1>
          <xm:sqref>M151:N151 M105:N105 M59:N59 M14:N14 M35:N35 M80:N80 M126:N126 M172:N172</xm:sqref>
        </x14:dataValidation>
        <x14:dataValidation type="list" allowBlank="1" showDropDown="0" showInputMessage="1" showErrorMessage="1">
          <x14:formula1>
            <xm:f>検索値!$E$12:$E$60</xm:f>
          </x14:formula1>
          <xm:sqref>M170 M149 M124 M103 M78 M57 M33 M12</xm:sqref>
        </x14:dataValidation>
        <x14:dataValidation type="list" allowBlank="1" showDropDown="0" showInputMessage="1" showErrorMessage="1">
          <x14:formula1>
            <xm:f>検索値!$G$11:$G$12</xm:f>
          </x14:formula1>
          <xm:sqref>X172 X151 X126 X105 X80 X59 X35 X14</xm:sqref>
        </x14:dataValidation>
        <x14:dataValidation type="list" errorStyle="warning" allowBlank="1" showDropDown="0" showInputMessage="1" showErrorMessage="1" errorTitle="申込期限" error="申込みは体験希望日の10日前までにお願いします。">
          <x14:formula1>
            <xm:f>検索値!$B$11:$B$41</xm:f>
          </x14:formula1>
          <xm:sqref>AC140:AD140 AC94:AD94 AC48:AD48 AC3:AD3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25"/>
  </sheetPr>
  <dimension ref="A1:I100"/>
  <sheetViews>
    <sheetView workbookViewId="0">
      <selection activeCell="B20" sqref="B20"/>
    </sheetView>
  </sheetViews>
  <sheetFormatPr defaultRowHeight="13.5"/>
  <cols>
    <col min="1" max="16384" width="9" style="159" customWidth="1"/>
  </cols>
  <sheetData>
    <row r="1" spans="1:9" s="160" customFormat="1">
      <c r="A1" s="160" t="s">
        <v>220</v>
      </c>
      <c r="B1" s="161" t="e">
        <f>DATE(お申込み用紙!$V$3,お申込み用紙!$Z$3,お申込み用紙!$AC$3)</f>
        <v>#NUM!</v>
      </c>
      <c r="C1" s="160" t="s">
        <v>207</v>
      </c>
      <c r="D1" s="163" t="e">
        <f>DATE(お申込み用紙!$F$7,お申込み用紙!$J$7,お申込み用紙!$M$7)</f>
        <v>#NUM!</v>
      </c>
    </row>
    <row r="2" spans="1:9">
      <c r="A2" s="159" t="s">
        <v>74</v>
      </c>
      <c r="B2" s="159" t="b">
        <v>0</v>
      </c>
    </row>
    <row r="3" spans="1:9">
      <c r="A3" s="159" t="s">
        <v>185</v>
      </c>
      <c r="B3" s="159" t="b">
        <v>0</v>
      </c>
      <c r="C3" s="159" t="b">
        <v>0</v>
      </c>
      <c r="D3" s="159" t="b">
        <v>0</v>
      </c>
      <c r="E3" s="159" t="b">
        <v>0</v>
      </c>
      <c r="F3" s="159" t="b">
        <v>0</v>
      </c>
      <c r="G3" s="159" t="b">
        <v>0</v>
      </c>
    </row>
    <row r="4" spans="1:9">
      <c r="A4" s="159" t="s">
        <v>2</v>
      </c>
      <c r="B4" s="159" t="b">
        <v>0</v>
      </c>
      <c r="C4" s="159" t="b">
        <v>0</v>
      </c>
    </row>
    <row r="5" spans="1:9">
      <c r="A5" s="159" t="s">
        <v>211</v>
      </c>
      <c r="B5" s="159" t="b">
        <v>0</v>
      </c>
      <c r="C5" s="159" t="b">
        <v>0</v>
      </c>
      <c r="D5" s="159" t="b">
        <v>0</v>
      </c>
      <c r="E5" s="159" t="b">
        <v>0</v>
      </c>
      <c r="F5" s="159" t="b">
        <v>0</v>
      </c>
      <c r="G5" s="159" t="b">
        <v>0</v>
      </c>
      <c r="H5" s="159" t="b">
        <v>0</v>
      </c>
      <c r="I5" s="159" t="b">
        <v>0</v>
      </c>
    </row>
    <row r="6" spans="1:9">
      <c r="A6" s="159" t="s">
        <v>187</v>
      </c>
      <c r="B6" s="159" t="b">
        <v>0</v>
      </c>
      <c r="C6" s="159" t="b">
        <v>0</v>
      </c>
      <c r="D6" s="159" t="b">
        <v>0</v>
      </c>
      <c r="E6" s="159" t="b">
        <v>0</v>
      </c>
      <c r="F6" s="159" t="b">
        <v>0</v>
      </c>
      <c r="G6" s="159" t="b">
        <v>0</v>
      </c>
    </row>
    <row r="8" spans="1:9">
      <c r="A8" s="159" t="s">
        <v>75</v>
      </c>
    </row>
    <row r="9" spans="1:9">
      <c r="A9" s="159" t="s">
        <v>188</v>
      </c>
      <c r="B9" s="159" t="b">
        <v>0</v>
      </c>
      <c r="C9" s="159" t="s">
        <v>215</v>
      </c>
      <c r="D9" s="159" t="b">
        <v>0</v>
      </c>
    </row>
    <row r="10" spans="1:9">
      <c r="A10" s="159" t="s">
        <v>209</v>
      </c>
      <c r="B10" s="159" t="b">
        <v>0</v>
      </c>
      <c r="C10" s="159" t="b">
        <v>0</v>
      </c>
    </row>
    <row r="12" spans="1:9">
      <c r="A12" s="159" t="s">
        <v>216</v>
      </c>
    </row>
    <row r="13" spans="1:9">
      <c r="A13" s="159" t="s">
        <v>146</v>
      </c>
      <c r="B13" s="162" t="e">
        <f>DATE(お申込み用紙!$F$60,お申込み用紙!$J$60,お申込み用紙!M60)</f>
        <v>#NUM!</v>
      </c>
    </row>
    <row r="14" spans="1:9">
      <c r="A14" s="159" t="s">
        <v>169</v>
      </c>
      <c r="B14" s="159" t="b">
        <v>0</v>
      </c>
      <c r="C14" s="159" t="b">
        <v>0</v>
      </c>
      <c r="D14" s="159" t="b">
        <v>0</v>
      </c>
      <c r="E14" s="159" t="b">
        <v>0</v>
      </c>
      <c r="F14" s="159" t="b">
        <v>0</v>
      </c>
    </row>
    <row r="15" spans="1:9">
      <c r="A15" s="159" t="s">
        <v>191</v>
      </c>
      <c r="B15" s="159" t="b">
        <v>0</v>
      </c>
      <c r="C15" s="159" t="b">
        <v>0</v>
      </c>
    </row>
    <row r="16" spans="1:9">
      <c r="A16" s="159" t="s">
        <v>113</v>
      </c>
      <c r="B16" s="159" t="b">
        <v>0</v>
      </c>
      <c r="C16" s="159" t="b">
        <v>0</v>
      </c>
    </row>
    <row r="17" spans="1:6">
      <c r="A17" s="159" t="s">
        <v>53</v>
      </c>
      <c r="B17" s="159" t="b">
        <v>0</v>
      </c>
      <c r="C17" s="159" t="b">
        <v>0</v>
      </c>
    </row>
    <row r="18" spans="1:6">
      <c r="A18" s="159" t="s">
        <v>192</v>
      </c>
      <c r="B18" s="159" t="b">
        <v>0</v>
      </c>
      <c r="C18" s="159" t="b">
        <v>0</v>
      </c>
    </row>
    <row r="19" spans="1:6">
      <c r="A19" s="159" t="s">
        <v>163</v>
      </c>
      <c r="B19" s="159" t="b">
        <v>0</v>
      </c>
      <c r="C19" s="159" t="b">
        <v>0</v>
      </c>
    </row>
    <row r="21" spans="1:6">
      <c r="A21" s="159" t="s">
        <v>117</v>
      </c>
    </row>
    <row r="22" spans="1:6">
      <c r="A22" s="159" t="s">
        <v>146</v>
      </c>
      <c r="B22" s="162" t="e">
        <f>DATE(お申込み用紙!$F$81,お申込み用紙!$J$81,お申込み用紙!M81)</f>
        <v>#NUM!</v>
      </c>
    </row>
    <row r="23" spans="1:6">
      <c r="A23" s="159" t="str">
        <v>血液型</v>
      </c>
      <c r="B23" s="159" t="b">
        <v>0</v>
      </c>
      <c r="C23" s="159" t="b">
        <v>0</v>
      </c>
      <c r="D23" s="159" t="b">
        <v>0</v>
      </c>
      <c r="E23" s="159" t="b">
        <v>0</v>
      </c>
      <c r="F23" s="159" t="b">
        <v>0</v>
      </c>
    </row>
    <row r="24" spans="1:6">
      <c r="A24" s="159" t="s">
        <v>191</v>
      </c>
      <c r="B24" s="159" t="b">
        <v>0</v>
      </c>
      <c r="C24" s="159" t="b">
        <v>0</v>
      </c>
    </row>
    <row r="25" spans="1:6">
      <c r="A25" s="159" t="s">
        <v>113</v>
      </c>
      <c r="B25" s="159" t="b">
        <v>0</v>
      </c>
      <c r="C25" s="159" t="b">
        <v>0</v>
      </c>
    </row>
    <row r="26" spans="1:6">
      <c r="A26" s="159" t="s">
        <v>53</v>
      </c>
      <c r="B26" s="159" t="b">
        <v>0</v>
      </c>
      <c r="C26" s="159" t="b">
        <v>0</v>
      </c>
    </row>
    <row r="27" spans="1:6">
      <c r="A27" s="159" t="s">
        <v>192</v>
      </c>
      <c r="B27" s="159" t="b">
        <v>0</v>
      </c>
      <c r="C27" s="159" t="b">
        <v>0</v>
      </c>
    </row>
    <row r="28" spans="1:6">
      <c r="A28" s="159" t="s">
        <v>163</v>
      </c>
      <c r="B28" s="159" t="b">
        <v>0</v>
      </c>
      <c r="C28" s="159" t="b">
        <v>0</v>
      </c>
    </row>
    <row r="30" spans="1:6">
      <c r="A30" s="159" t="str">
        <v>体験者情報３</v>
      </c>
    </row>
    <row r="31" spans="1:6">
      <c r="A31" s="159" t="s">
        <v>146</v>
      </c>
      <c r="B31" s="162" t="e">
        <f>DATE('お申込み用紙(続き)'!$F$14,'お申込み用紙(続き)'!$J$14,'お申込み用紙(続き)'!M14)</f>
        <v>#NUM!</v>
      </c>
    </row>
    <row r="32" spans="1:6">
      <c r="A32" s="159" t="str">
        <v>血液型</v>
      </c>
      <c r="B32" s="159" t="b">
        <v>0</v>
      </c>
      <c r="C32" s="159" t="b">
        <v>0</v>
      </c>
      <c r="D32" s="159" t="b">
        <v>0</v>
      </c>
      <c r="E32" s="159" t="b">
        <v>0</v>
      </c>
      <c r="F32" s="159" t="b">
        <v>0</v>
      </c>
    </row>
    <row r="33" spans="1:6">
      <c r="A33" s="159" t="s">
        <v>191</v>
      </c>
      <c r="B33" s="159" t="b">
        <v>0</v>
      </c>
      <c r="C33" s="159" t="b">
        <v>0</v>
      </c>
    </row>
    <row r="34" spans="1:6">
      <c r="A34" s="159" t="s">
        <v>113</v>
      </c>
      <c r="B34" s="159" t="b">
        <v>0</v>
      </c>
      <c r="C34" s="159" t="b">
        <v>0</v>
      </c>
    </row>
    <row r="35" spans="1:6">
      <c r="A35" s="159" t="s">
        <v>53</v>
      </c>
      <c r="B35" s="159" t="b">
        <v>0</v>
      </c>
      <c r="C35" s="159" t="b">
        <v>0</v>
      </c>
    </row>
    <row r="36" spans="1:6">
      <c r="A36" s="159" t="s">
        <v>192</v>
      </c>
      <c r="B36" s="159" t="b">
        <v>0</v>
      </c>
      <c r="C36" s="159" t="b">
        <v>0</v>
      </c>
    </row>
    <row r="37" spans="1:6">
      <c r="A37" s="159" t="s">
        <v>163</v>
      </c>
      <c r="B37" s="159" t="b">
        <v>0</v>
      </c>
      <c r="C37" s="159" t="b">
        <v>0</v>
      </c>
    </row>
    <row r="39" spans="1:6">
      <c r="A39" s="159" t="str">
        <v>体験者情報４</v>
      </c>
    </row>
    <row r="40" spans="1:6">
      <c r="A40" s="159" t="s">
        <v>146</v>
      </c>
      <c r="B40" s="162" t="e">
        <f>DATE('お申込み用紙(続き)'!$F$35,'お申込み用紙(続き)'!$J$35,'お申込み用紙(続き)'!$M$35)</f>
        <v>#NUM!</v>
      </c>
    </row>
    <row r="41" spans="1:6">
      <c r="A41" s="159" t="str">
        <v>血液型</v>
      </c>
      <c r="B41" s="159" t="b">
        <v>0</v>
      </c>
      <c r="C41" s="159" t="b">
        <v>0</v>
      </c>
      <c r="D41" s="159" t="b">
        <v>0</v>
      </c>
      <c r="E41" s="159" t="b">
        <v>0</v>
      </c>
      <c r="F41" s="159" t="b">
        <v>0</v>
      </c>
    </row>
    <row r="42" spans="1:6">
      <c r="A42" s="159" t="s">
        <v>191</v>
      </c>
      <c r="B42" s="159" t="b">
        <v>0</v>
      </c>
      <c r="C42" s="159" t="b">
        <v>0</v>
      </c>
    </row>
    <row r="43" spans="1:6">
      <c r="A43" s="159" t="s">
        <v>113</v>
      </c>
      <c r="B43" s="159" t="b">
        <v>0</v>
      </c>
      <c r="C43" s="159" t="b">
        <v>0</v>
      </c>
    </row>
    <row r="44" spans="1:6">
      <c r="A44" s="159" t="s">
        <v>53</v>
      </c>
      <c r="B44" s="159" t="b">
        <v>0</v>
      </c>
      <c r="C44" s="159" t="b">
        <v>0</v>
      </c>
    </row>
    <row r="45" spans="1:6">
      <c r="A45" s="159" t="s">
        <v>192</v>
      </c>
      <c r="B45" s="159" t="b">
        <v>0</v>
      </c>
      <c r="C45" s="159" t="b">
        <v>0</v>
      </c>
    </row>
    <row r="46" spans="1:6">
      <c r="A46" s="159" t="s">
        <v>163</v>
      </c>
      <c r="B46" s="159" t="b">
        <v>0</v>
      </c>
      <c r="C46" s="159" t="b">
        <v>0</v>
      </c>
    </row>
    <row r="48" spans="1:6">
      <c r="A48" s="159" t="str">
        <v>体験者情報５</v>
      </c>
    </row>
    <row r="49" spans="1:6">
      <c r="A49" s="159" t="s">
        <v>146</v>
      </c>
      <c r="B49" s="162" t="e">
        <f>DATE('お申込み用紙(続き)'!$F$59,'お申込み用紙(続き)'!$J$59,'お申込み用紙(続き)'!$M$59)</f>
        <v>#NUM!</v>
      </c>
    </row>
    <row r="50" spans="1:6">
      <c r="A50" s="159" t="str">
        <v>血液型</v>
      </c>
      <c r="B50" s="159" t="b">
        <v>0</v>
      </c>
      <c r="C50" s="159" t="b">
        <v>0</v>
      </c>
      <c r="D50" s="159" t="b">
        <v>0</v>
      </c>
      <c r="E50" s="159" t="b">
        <v>0</v>
      </c>
      <c r="F50" s="159" t="b">
        <v>0</v>
      </c>
    </row>
    <row r="51" spans="1:6">
      <c r="A51" s="159" t="s">
        <v>191</v>
      </c>
      <c r="B51" s="159" t="b">
        <v>0</v>
      </c>
      <c r="C51" s="159" t="b">
        <v>0</v>
      </c>
    </row>
    <row r="52" spans="1:6">
      <c r="A52" s="159" t="s">
        <v>113</v>
      </c>
      <c r="B52" s="159" t="b">
        <v>0</v>
      </c>
      <c r="C52" s="159" t="b">
        <v>0</v>
      </c>
    </row>
    <row r="53" spans="1:6">
      <c r="A53" s="159" t="s">
        <v>53</v>
      </c>
      <c r="B53" s="159" t="b">
        <v>0</v>
      </c>
      <c r="C53" s="159" t="b">
        <v>0</v>
      </c>
    </row>
    <row r="54" spans="1:6">
      <c r="A54" s="159" t="s">
        <v>192</v>
      </c>
      <c r="B54" s="159" t="b">
        <v>0</v>
      </c>
      <c r="C54" s="159" t="b">
        <v>0</v>
      </c>
    </row>
    <row r="55" spans="1:6">
      <c r="A55" s="159" t="s">
        <v>163</v>
      </c>
      <c r="B55" s="159" t="b">
        <v>0</v>
      </c>
      <c r="C55" s="159" t="b">
        <v>0</v>
      </c>
    </row>
    <row r="57" spans="1:6">
      <c r="A57" s="159" t="str">
        <v>体験者情報６</v>
      </c>
    </row>
    <row r="58" spans="1:6">
      <c r="A58" s="159" t="s">
        <v>146</v>
      </c>
      <c r="B58" s="162" t="e">
        <f>DATE('お申込み用紙(続き)'!$F$80,'お申込み用紙(続き)'!$J$80,'お申込み用紙(続き)'!$M$80)</f>
        <v>#NUM!</v>
      </c>
    </row>
    <row r="59" spans="1:6">
      <c r="A59" s="159" t="str">
        <v>血液型</v>
      </c>
      <c r="B59" s="159" t="b">
        <v>0</v>
      </c>
      <c r="C59" s="159" t="b">
        <v>0</v>
      </c>
      <c r="D59" s="159" t="b">
        <v>0</v>
      </c>
      <c r="E59" s="159" t="b">
        <v>0</v>
      </c>
      <c r="F59" s="159" t="b">
        <v>0</v>
      </c>
    </row>
    <row r="60" spans="1:6">
      <c r="A60" s="159" t="s">
        <v>191</v>
      </c>
      <c r="B60" s="159" t="b">
        <v>0</v>
      </c>
      <c r="C60" s="159" t="b">
        <v>0</v>
      </c>
    </row>
    <row r="61" spans="1:6">
      <c r="A61" s="159" t="s">
        <v>113</v>
      </c>
      <c r="B61" s="159" t="b">
        <v>0</v>
      </c>
      <c r="C61" s="159" t="b">
        <v>0</v>
      </c>
    </row>
    <row r="62" spans="1:6">
      <c r="A62" s="159" t="s">
        <v>53</v>
      </c>
      <c r="B62" s="159" t="b">
        <v>0</v>
      </c>
      <c r="C62" s="159" t="b">
        <v>0</v>
      </c>
    </row>
    <row r="63" spans="1:6">
      <c r="A63" s="159" t="s">
        <v>192</v>
      </c>
      <c r="B63" s="159" t="b">
        <v>0</v>
      </c>
      <c r="C63" s="159" t="b">
        <v>0</v>
      </c>
    </row>
    <row r="64" spans="1:6">
      <c r="A64" s="159" t="s">
        <v>163</v>
      </c>
      <c r="B64" s="159" t="b">
        <v>0</v>
      </c>
      <c r="C64" s="159" t="b">
        <v>0</v>
      </c>
    </row>
    <row r="66" spans="1:6">
      <c r="A66" s="159" t="s">
        <v>245</v>
      </c>
    </row>
    <row r="67" spans="1:6">
      <c r="A67" s="159" t="s">
        <v>146</v>
      </c>
      <c r="B67" s="162" t="e">
        <f>DATE('お申込み用紙(続き)'!$F$105,'お申込み用紙(続き)'!$J$105,'お申込み用紙(続き)'!M105)</f>
        <v>#NUM!</v>
      </c>
    </row>
    <row r="68" spans="1:6">
      <c r="A68" s="159" t="str">
        <v>血液型</v>
      </c>
      <c r="B68" s="159" t="b">
        <v>0</v>
      </c>
      <c r="C68" s="159" t="b">
        <v>0</v>
      </c>
      <c r="D68" s="159" t="b">
        <v>0</v>
      </c>
      <c r="E68" s="159" t="b">
        <v>0</v>
      </c>
      <c r="F68" s="159" t="b">
        <v>0</v>
      </c>
    </row>
    <row r="69" spans="1:6">
      <c r="A69" s="159" t="s">
        <v>191</v>
      </c>
      <c r="B69" s="159" t="b">
        <v>0</v>
      </c>
      <c r="C69" s="159" t="b">
        <v>0</v>
      </c>
    </row>
    <row r="70" spans="1:6">
      <c r="A70" s="159" t="s">
        <v>113</v>
      </c>
      <c r="B70" s="159" t="b">
        <v>0</v>
      </c>
      <c r="C70" s="159" t="b">
        <v>0</v>
      </c>
    </row>
    <row r="71" spans="1:6">
      <c r="A71" s="159" t="s">
        <v>53</v>
      </c>
      <c r="B71" s="159" t="b">
        <v>0</v>
      </c>
      <c r="C71" s="159" t="b">
        <v>0</v>
      </c>
    </row>
    <row r="72" spans="1:6">
      <c r="A72" s="159" t="s">
        <v>192</v>
      </c>
      <c r="B72" s="159" t="b">
        <v>0</v>
      </c>
      <c r="C72" s="159" t="b">
        <v>0</v>
      </c>
    </row>
    <row r="73" spans="1:6">
      <c r="A73" s="159" t="s">
        <v>163</v>
      </c>
      <c r="B73" s="159" t="b">
        <v>0</v>
      </c>
      <c r="C73" s="159" t="b">
        <v>0</v>
      </c>
    </row>
    <row r="75" spans="1:6">
      <c r="A75" s="159" t="s">
        <v>184</v>
      </c>
    </row>
    <row r="76" spans="1:6">
      <c r="A76" s="159" t="s">
        <v>146</v>
      </c>
      <c r="B76" s="162" t="e">
        <f>DATE('お申込み用紙(続き)'!$F$126,'お申込み用紙(続き)'!$J$126,'お申込み用紙(続き)'!$M$126)</f>
        <v>#NUM!</v>
      </c>
    </row>
    <row r="77" spans="1:6">
      <c r="A77" s="159" t="str">
        <v>血液型</v>
      </c>
      <c r="B77" s="159" t="b">
        <v>0</v>
      </c>
      <c r="C77" s="159" t="b">
        <v>0</v>
      </c>
      <c r="D77" s="159" t="b">
        <v>0</v>
      </c>
      <c r="E77" s="159" t="b">
        <v>0</v>
      </c>
      <c r="F77" s="159" t="b">
        <v>0</v>
      </c>
    </row>
    <row r="78" spans="1:6">
      <c r="A78" s="159" t="s">
        <v>191</v>
      </c>
      <c r="B78" s="159" t="b">
        <v>0</v>
      </c>
      <c r="C78" s="159" t="b">
        <v>0</v>
      </c>
    </row>
    <row r="79" spans="1:6">
      <c r="A79" s="159" t="s">
        <v>113</v>
      </c>
      <c r="B79" s="159" t="b">
        <v>0</v>
      </c>
      <c r="C79" s="159" t="b">
        <v>0</v>
      </c>
    </row>
    <row r="80" spans="1:6">
      <c r="A80" s="159" t="s">
        <v>53</v>
      </c>
      <c r="B80" s="159" t="b">
        <v>0</v>
      </c>
      <c r="C80" s="159" t="b">
        <v>0</v>
      </c>
    </row>
    <row r="81" spans="1:6">
      <c r="A81" s="159" t="s">
        <v>192</v>
      </c>
      <c r="B81" s="159" t="b">
        <v>0</v>
      </c>
      <c r="C81" s="159" t="b">
        <v>0</v>
      </c>
    </row>
    <row r="82" spans="1:6">
      <c r="A82" s="159" t="s">
        <v>163</v>
      </c>
      <c r="B82" s="159" t="b">
        <v>0</v>
      </c>
      <c r="C82" s="159" t="b">
        <v>0</v>
      </c>
    </row>
    <row r="84" spans="1:6">
      <c r="A84" s="159" t="s">
        <v>182</v>
      </c>
    </row>
    <row r="85" spans="1:6">
      <c r="A85" s="159" t="s">
        <v>146</v>
      </c>
      <c r="B85" s="162" t="e">
        <f>DATE('お申込み用紙(続き)'!$F$151,'お申込み用紙(続き)'!$J$151,'お申込み用紙(続き)'!$M$151)</f>
        <v>#NUM!</v>
      </c>
    </row>
    <row r="86" spans="1:6">
      <c r="A86" s="159" t="str">
        <v>血液型</v>
      </c>
      <c r="B86" s="159" t="b">
        <v>0</v>
      </c>
      <c r="C86" s="159" t="b">
        <v>0</v>
      </c>
      <c r="D86" s="159" t="b">
        <v>0</v>
      </c>
      <c r="E86" s="159" t="b">
        <v>0</v>
      </c>
      <c r="F86" s="159" t="b">
        <v>0</v>
      </c>
    </row>
    <row r="87" spans="1:6">
      <c r="A87" s="159" t="s">
        <v>191</v>
      </c>
      <c r="B87" s="159" t="b">
        <v>0</v>
      </c>
      <c r="C87" s="159" t="b">
        <v>0</v>
      </c>
    </row>
    <row r="88" spans="1:6">
      <c r="A88" s="159" t="s">
        <v>113</v>
      </c>
      <c r="B88" s="159" t="b">
        <v>0</v>
      </c>
      <c r="C88" s="159" t="b">
        <v>0</v>
      </c>
    </row>
    <row r="89" spans="1:6">
      <c r="A89" s="159" t="s">
        <v>53</v>
      </c>
      <c r="B89" s="159" t="b">
        <v>0</v>
      </c>
      <c r="C89" s="159" t="b">
        <v>0</v>
      </c>
    </row>
    <row r="90" spans="1:6">
      <c r="A90" s="159" t="s">
        <v>192</v>
      </c>
      <c r="B90" s="159" t="b">
        <v>0</v>
      </c>
      <c r="C90" s="159" t="b">
        <v>0</v>
      </c>
    </row>
    <row r="91" spans="1:6">
      <c r="A91" s="159" t="s">
        <v>163</v>
      </c>
      <c r="B91" s="159" t="b">
        <v>0</v>
      </c>
      <c r="C91" s="159" t="b">
        <v>0</v>
      </c>
    </row>
    <row r="93" spans="1:6">
      <c r="A93" s="159" t="s">
        <v>246</v>
      </c>
    </row>
    <row r="94" spans="1:6">
      <c r="A94" s="159" t="s">
        <v>146</v>
      </c>
      <c r="B94" s="162" t="e">
        <f>DATE('お申込み用紙(続き)'!$F$172,'お申込み用紙(続き)'!$J$172,'お申込み用紙(続き)'!$M$172)</f>
        <v>#NUM!</v>
      </c>
    </row>
    <row r="95" spans="1:6">
      <c r="A95" s="159" t="str">
        <v>血液型</v>
      </c>
      <c r="B95" s="159" t="b">
        <v>0</v>
      </c>
      <c r="C95" s="159" t="b">
        <v>0</v>
      </c>
      <c r="D95" s="159" t="b">
        <v>0</v>
      </c>
      <c r="E95" s="159" t="b">
        <v>0</v>
      </c>
      <c r="F95" s="159" t="b">
        <v>0</v>
      </c>
    </row>
    <row r="96" spans="1:6">
      <c r="A96" s="159" t="s">
        <v>191</v>
      </c>
      <c r="B96" s="159" t="b">
        <v>0</v>
      </c>
      <c r="C96" s="159" t="b">
        <v>0</v>
      </c>
    </row>
    <row r="97" spans="1:3">
      <c r="A97" s="159" t="s">
        <v>113</v>
      </c>
      <c r="B97" s="159" t="b">
        <v>0</v>
      </c>
      <c r="C97" s="159" t="b">
        <v>0</v>
      </c>
    </row>
    <row r="98" spans="1:3">
      <c r="A98" s="159" t="s">
        <v>53</v>
      </c>
      <c r="B98" s="159" t="b">
        <v>0</v>
      </c>
      <c r="C98" s="159" t="b">
        <v>0</v>
      </c>
    </row>
    <row r="99" spans="1:3">
      <c r="A99" s="159" t="s">
        <v>192</v>
      </c>
      <c r="B99" s="159" t="b">
        <v>0</v>
      </c>
      <c r="C99" s="159" t="b">
        <v>0</v>
      </c>
    </row>
    <row r="100" spans="1:3">
      <c r="A100" s="159" t="s">
        <v>163</v>
      </c>
      <c r="B100" s="159" t="b">
        <v>0</v>
      </c>
      <c r="C100" s="159" t="b">
        <v>0</v>
      </c>
    </row>
  </sheetData>
  <phoneticPr fontId="1" type="Hiragana"/>
  <conditionalFormatting sqref="A11:XFD1048576 G5:H5 G2:I4 G6:I10 A2:F10 J2:XFD10">
    <cfRule type="containsText" dxfId="0" priority="1" text="TRUE">
      <formula>NOT(ISERROR(SEARCH("TRUE",A2)))</formula>
    </cfRule>
  </conditionalFormatting>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tint="-0.25"/>
  </sheetPr>
  <dimension ref="A1:I3"/>
  <sheetViews>
    <sheetView view="pageBreakPreview" zoomScale="85" zoomScaleSheetLayoutView="85" workbookViewId="0">
      <selection activeCell="B20" sqref="B20"/>
    </sheetView>
  </sheetViews>
  <sheetFormatPr defaultRowHeight="13.5"/>
  <cols>
    <col min="1" max="1" width="8.375" style="164" bestFit="1" customWidth="1"/>
    <col min="2" max="2" width="38.625" style="164" bestFit="1" customWidth="1"/>
    <col min="3" max="3" width="9.125" style="164" bestFit="1" customWidth="1"/>
    <col min="4" max="4" width="9.375" style="164" bestFit="1" customWidth="1"/>
    <col min="5" max="6" width="8.875" style="164" bestFit="1" customWidth="1"/>
    <col min="7" max="8" width="9.375" style="164" bestFit="1" customWidth="1"/>
    <col min="9" max="9" width="11.375" style="164" bestFit="1" customWidth="1"/>
    <col min="10" max="16384" width="9" style="164" customWidth="1"/>
  </cols>
  <sheetData>
    <row r="1" spans="1:9">
      <c r="A1" s="165" t="s">
        <v>148</v>
      </c>
      <c r="B1" s="165" t="s">
        <v>149</v>
      </c>
      <c r="C1" s="165" t="s">
        <v>150</v>
      </c>
      <c r="D1" s="165" t="s">
        <v>87</v>
      </c>
      <c r="E1" s="165" t="s">
        <v>111</v>
      </c>
      <c r="F1" s="165" t="s">
        <v>152</v>
      </c>
      <c r="G1" s="165" t="s">
        <v>151</v>
      </c>
      <c r="H1" s="167"/>
      <c r="I1" s="168" t="s">
        <v>37</v>
      </c>
    </row>
    <row r="2" spans="1:9" ht="14.25">
      <c r="A2" s="166" t="b">
        <f>判定!B10</f>
        <v>0</v>
      </c>
      <c r="B2" s="166" t="s">
        <v>120</v>
      </c>
      <c r="C2" s="166">
        <v>5500</v>
      </c>
      <c r="D2" s="166">
        <f>お申込み用紙!$AC$22</f>
        <v>0</v>
      </c>
      <c r="E2" s="166">
        <f>C2/2</f>
        <v>2750</v>
      </c>
      <c r="F2" s="166">
        <f>COUNTIF(判定!B17:C18,"TRUE")+COUNTIF(判定!B26:C27,"TRUE")+COUNTIF(判定!B35:C36,"TRUE")+COUNTIF(判定!B44:C45,"TRUE")+COUNTIF(判定!B53:C54,"TRUE")+COUNTIF(判定!B62:C63,"TRUE")+COUNTIF(判定!B71:C72,"TRUE")+COUNTIF(判定!B80:C81,"TRUE")+COUNTIF(判定!B89:C90,"TRUE")+COUNTIF(判定!B98:C99,"TRUE")</f>
        <v>0</v>
      </c>
      <c r="G2" s="166">
        <f>IF(A2=TRUE,(C2*D2)-(-E2*F2),0)</f>
        <v>0</v>
      </c>
      <c r="I2" s="169">
        <f>SUM(G2:G3)</f>
        <v>0</v>
      </c>
    </row>
    <row r="3" spans="1:9">
      <c r="A3" s="166" t="b">
        <f>判定!C10</f>
        <v>0</v>
      </c>
      <c r="B3" s="166" t="s">
        <v>100</v>
      </c>
      <c r="C3" s="166">
        <v>8000</v>
      </c>
      <c r="D3" s="166">
        <f>お申込み用紙!$AC$24</f>
        <v>0</v>
      </c>
      <c r="E3" s="166">
        <f>C3/2</f>
        <v>4000</v>
      </c>
      <c r="F3" s="166">
        <f>COUNTIF(判定!B17:C18,"TRUE")+COUNTIF(判定!B26:C27,"TRUE")+COUNTIF(判定!B35:C36,"TRUE")+COUNTIF(判定!B44:C45,"TRUE")+COUNTIF(判定!B53:C54,"TRUE")+COUNTIF(判定!B62:C63,"TRUE")+COUNTIF(判定!B71:C72,"TRUE")+COUNTIF(判定!B80:C81,"TRUE")+COUNTIF(判定!B89:C90,"TRUE")+COUNTIF(判定!B98:C99,"TRUE")</f>
        <v>0</v>
      </c>
      <c r="G3" s="166">
        <f>IF(A3=TRUE,(C3*D3)-(-E3*F3),0)</f>
        <v>0</v>
      </c>
    </row>
  </sheetData>
  <phoneticPr fontId="1" type="Hiragana"/>
  <pageMargins left="0.7" right="0.7" top="0.75" bottom="0.75" header="0.3" footer="0.3"/>
  <pageSetup paperSize="9" scale="98"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tint="-0.25"/>
  </sheetPr>
  <dimension ref="A2:G60"/>
  <sheetViews>
    <sheetView workbookViewId="0">
      <selection activeCell="B20" sqref="B20"/>
    </sheetView>
  </sheetViews>
  <sheetFormatPr defaultColWidth="8.875" defaultRowHeight="13.5"/>
  <cols>
    <col min="1" max="1" width="10.375" style="160" customWidth="1"/>
    <col min="2" max="16384" width="8.875" style="160"/>
  </cols>
  <sheetData>
    <row r="2" spans="1:7">
      <c r="A2" s="160" t="s">
        <v>13</v>
      </c>
    </row>
    <row r="3" spans="1:7">
      <c r="A3" s="160" t="s">
        <v>80</v>
      </c>
    </row>
    <row r="4" spans="1:7">
      <c r="A4" s="160" t="s">
        <v>17</v>
      </c>
    </row>
    <row r="5" spans="1:7">
      <c r="A5" s="160" t="s">
        <v>180</v>
      </c>
    </row>
    <row r="6" spans="1:7">
      <c r="A6" s="160" t="s">
        <v>171</v>
      </c>
    </row>
    <row r="7" spans="1:7">
      <c r="A7" s="160" t="s">
        <v>172</v>
      </c>
    </row>
    <row r="8" spans="1:7">
      <c r="A8" s="160" t="s">
        <v>190</v>
      </c>
    </row>
    <row r="9" spans="1:7">
      <c r="A9" s="160" t="s">
        <v>168</v>
      </c>
    </row>
    <row r="11" spans="1:7">
      <c r="A11" s="160">
        <v>1</v>
      </c>
      <c r="B11" s="160">
        <v>1</v>
      </c>
      <c r="C11" s="160" t="s">
        <v>7</v>
      </c>
      <c r="D11" s="170" t="s">
        <v>36</v>
      </c>
      <c r="E11" s="160" t="s">
        <v>15</v>
      </c>
      <c r="F11" s="160" t="s">
        <v>98</v>
      </c>
      <c r="G11" s="160" t="s">
        <v>39</v>
      </c>
    </row>
    <row r="12" spans="1:7">
      <c r="A12" s="160">
        <v>2</v>
      </c>
      <c r="B12" s="160">
        <v>2</v>
      </c>
      <c r="C12" s="160" t="s">
        <v>38</v>
      </c>
      <c r="D12" s="170">
        <v>10</v>
      </c>
      <c r="E12" s="160" t="s">
        <v>104</v>
      </c>
      <c r="F12" s="171" t="s">
        <v>10</v>
      </c>
      <c r="G12" s="160" t="s">
        <v>154</v>
      </c>
    </row>
    <row r="13" spans="1:7">
      <c r="A13" s="160">
        <v>3</v>
      </c>
      <c r="B13" s="160">
        <v>3</v>
      </c>
      <c r="C13" s="160" t="s">
        <v>41</v>
      </c>
      <c r="D13" s="170">
        <v>20</v>
      </c>
      <c r="E13" s="160" t="s">
        <v>105</v>
      </c>
      <c r="F13" s="171" t="s">
        <v>97</v>
      </c>
    </row>
    <row r="14" spans="1:7">
      <c r="A14" s="160">
        <v>4</v>
      </c>
      <c r="B14" s="160">
        <v>4</v>
      </c>
      <c r="C14" s="160" t="s">
        <v>35</v>
      </c>
      <c r="D14" s="170">
        <v>30</v>
      </c>
      <c r="E14" s="160" t="s">
        <v>43</v>
      </c>
      <c r="F14" s="171" t="s">
        <v>97</v>
      </c>
    </row>
    <row r="15" spans="1:7">
      <c r="A15" s="160">
        <v>5</v>
      </c>
      <c r="B15" s="160">
        <v>5</v>
      </c>
      <c r="C15" s="160" t="s">
        <v>45</v>
      </c>
      <c r="D15" s="170">
        <v>40</v>
      </c>
      <c r="E15" s="160" t="s">
        <v>106</v>
      </c>
      <c r="F15" s="171" t="s">
        <v>97</v>
      </c>
    </row>
    <row r="16" spans="1:7">
      <c r="A16" s="160">
        <v>6</v>
      </c>
      <c r="B16" s="160">
        <v>6</v>
      </c>
      <c r="C16" s="160" t="s">
        <v>49</v>
      </c>
      <c r="D16" s="170">
        <v>50</v>
      </c>
      <c r="E16" s="160" t="s">
        <v>84</v>
      </c>
      <c r="F16" s="171" t="s">
        <v>97</v>
      </c>
    </row>
    <row r="17" spans="1:6">
      <c r="A17" s="160">
        <v>7</v>
      </c>
      <c r="B17" s="160">
        <v>7</v>
      </c>
      <c r="C17" s="160" t="s">
        <v>40</v>
      </c>
      <c r="D17" s="170"/>
      <c r="E17" s="160" t="s">
        <v>107</v>
      </c>
      <c r="F17" s="171" t="s">
        <v>97</v>
      </c>
    </row>
    <row r="18" spans="1:6">
      <c r="A18" s="160">
        <v>8</v>
      </c>
      <c r="B18" s="160">
        <v>8</v>
      </c>
      <c r="D18" s="170"/>
      <c r="E18" s="160" t="s">
        <v>108</v>
      </c>
      <c r="F18" s="171" t="s">
        <v>97</v>
      </c>
    </row>
    <row r="19" spans="1:6">
      <c r="A19" s="160">
        <v>9</v>
      </c>
      <c r="B19" s="160">
        <v>9</v>
      </c>
      <c r="D19" s="170"/>
      <c r="E19" s="160" t="s">
        <v>110</v>
      </c>
      <c r="F19" s="171" t="s">
        <v>96</v>
      </c>
    </row>
    <row r="20" spans="1:6">
      <c r="A20" s="160">
        <v>10</v>
      </c>
      <c r="B20" s="160">
        <v>10</v>
      </c>
      <c r="D20" s="170"/>
      <c r="E20" s="160" t="s">
        <v>89</v>
      </c>
      <c r="F20" s="171" t="s">
        <v>96</v>
      </c>
    </row>
    <row r="21" spans="1:6">
      <c r="A21" s="160">
        <v>11</v>
      </c>
      <c r="B21" s="160">
        <v>11</v>
      </c>
      <c r="E21" s="160" t="s">
        <v>112</v>
      </c>
      <c r="F21" s="171" t="s">
        <v>96</v>
      </c>
    </row>
    <row r="22" spans="1:6">
      <c r="A22" s="160">
        <v>12</v>
      </c>
      <c r="B22" s="160">
        <v>12</v>
      </c>
      <c r="E22" s="160" t="s">
        <v>115</v>
      </c>
      <c r="F22" s="171" t="s">
        <v>96</v>
      </c>
    </row>
    <row r="23" spans="1:6">
      <c r="B23" s="160">
        <v>13</v>
      </c>
      <c r="E23" s="160" t="s">
        <v>116</v>
      </c>
      <c r="F23" s="171" t="s">
        <v>96</v>
      </c>
    </row>
    <row r="24" spans="1:6">
      <c r="B24" s="160">
        <v>14</v>
      </c>
      <c r="E24" s="160" t="s">
        <v>83</v>
      </c>
      <c r="F24" s="171" t="s">
        <v>96</v>
      </c>
    </row>
    <row r="25" spans="1:6">
      <c r="B25" s="160">
        <v>15</v>
      </c>
      <c r="E25" s="160" t="s">
        <v>118</v>
      </c>
      <c r="F25" s="171" t="s">
        <v>96</v>
      </c>
    </row>
    <row r="26" spans="1:6">
      <c r="B26" s="160">
        <v>16</v>
      </c>
      <c r="E26" s="160" t="s">
        <v>119</v>
      </c>
      <c r="F26" s="171" t="s">
        <v>94</v>
      </c>
    </row>
    <row r="27" spans="1:6">
      <c r="B27" s="160">
        <v>17</v>
      </c>
      <c r="E27" s="160" t="s">
        <v>121</v>
      </c>
      <c r="F27" s="171" t="s">
        <v>94</v>
      </c>
    </row>
    <row r="28" spans="1:6">
      <c r="B28" s="160">
        <v>18</v>
      </c>
      <c r="E28" s="160" t="s">
        <v>123</v>
      </c>
      <c r="F28" s="171" t="s">
        <v>94</v>
      </c>
    </row>
    <row r="29" spans="1:6">
      <c r="B29" s="160">
        <v>19</v>
      </c>
      <c r="E29" s="160" t="s">
        <v>124</v>
      </c>
      <c r="F29" s="171" t="s">
        <v>94</v>
      </c>
    </row>
    <row r="30" spans="1:6">
      <c r="B30" s="160">
        <v>20</v>
      </c>
      <c r="E30" s="160" t="s">
        <v>125</v>
      </c>
      <c r="F30" s="171" t="s">
        <v>94</v>
      </c>
    </row>
    <row r="31" spans="1:6">
      <c r="B31" s="160">
        <v>21</v>
      </c>
      <c r="E31" s="160" t="s">
        <v>101</v>
      </c>
      <c r="F31" s="171" t="s">
        <v>94</v>
      </c>
    </row>
    <row r="32" spans="1:6">
      <c r="B32" s="160">
        <v>22</v>
      </c>
      <c r="E32" s="160" t="s">
        <v>127</v>
      </c>
      <c r="F32" s="171" t="s">
        <v>94</v>
      </c>
    </row>
    <row r="33" spans="2:6">
      <c r="B33" s="160">
        <v>23</v>
      </c>
      <c r="E33" s="160" t="s">
        <v>109</v>
      </c>
      <c r="F33" s="171" t="s">
        <v>94</v>
      </c>
    </row>
    <row r="34" spans="2:6">
      <c r="B34" s="160">
        <v>24</v>
      </c>
      <c r="E34" s="160" t="s">
        <v>128</v>
      </c>
      <c r="F34" s="171" t="s">
        <v>94</v>
      </c>
    </row>
    <row r="35" spans="2:6">
      <c r="B35" s="160">
        <v>25</v>
      </c>
      <c r="E35" s="160" t="s">
        <v>103</v>
      </c>
      <c r="F35" s="171" t="s">
        <v>93</v>
      </c>
    </row>
    <row r="36" spans="2:6">
      <c r="B36" s="160">
        <v>26</v>
      </c>
      <c r="E36" s="160" t="s">
        <v>129</v>
      </c>
      <c r="F36" s="171" t="s">
        <v>93</v>
      </c>
    </row>
    <row r="37" spans="2:6">
      <c r="B37" s="160">
        <v>27</v>
      </c>
      <c r="E37" s="160" t="s">
        <v>130</v>
      </c>
      <c r="F37" s="171" t="s">
        <v>93</v>
      </c>
    </row>
    <row r="38" spans="2:6">
      <c r="B38" s="160">
        <v>28</v>
      </c>
      <c r="E38" s="160" t="s">
        <v>131</v>
      </c>
      <c r="F38" s="171" t="s">
        <v>93</v>
      </c>
    </row>
    <row r="39" spans="2:6">
      <c r="B39" s="160">
        <v>29</v>
      </c>
      <c r="E39" s="160" t="s">
        <v>86</v>
      </c>
      <c r="F39" s="171" t="s">
        <v>93</v>
      </c>
    </row>
    <row r="40" spans="2:6">
      <c r="B40" s="160">
        <v>30</v>
      </c>
      <c r="E40" s="160" t="s">
        <v>132</v>
      </c>
      <c r="F40" s="171" t="s">
        <v>93</v>
      </c>
    </row>
    <row r="41" spans="2:6">
      <c r="B41" s="160">
        <v>31</v>
      </c>
      <c r="E41" s="160" t="s">
        <v>133</v>
      </c>
      <c r="F41" s="171" t="s">
        <v>93</v>
      </c>
    </row>
    <row r="42" spans="2:6">
      <c r="E42" s="160" t="s">
        <v>134</v>
      </c>
      <c r="F42" s="171" t="s">
        <v>27</v>
      </c>
    </row>
    <row r="43" spans="2:6">
      <c r="E43" s="160" t="s">
        <v>85</v>
      </c>
      <c r="F43" s="171" t="s">
        <v>85</v>
      </c>
    </row>
    <row r="44" spans="2:6">
      <c r="E44" s="160" t="s">
        <v>135</v>
      </c>
      <c r="F44" s="171" t="s">
        <v>73</v>
      </c>
    </row>
    <row r="45" spans="2:6">
      <c r="E45" s="160" t="s">
        <v>136</v>
      </c>
      <c r="F45" s="171" t="s">
        <v>73</v>
      </c>
    </row>
    <row r="46" spans="2:6">
      <c r="E46" s="160" t="s">
        <v>137</v>
      </c>
      <c r="F46" s="171" t="s">
        <v>73</v>
      </c>
    </row>
    <row r="47" spans="2:6">
      <c r="E47" s="160" t="s">
        <v>46</v>
      </c>
      <c r="F47" s="171" t="s">
        <v>73</v>
      </c>
    </row>
    <row r="48" spans="2:6">
      <c r="E48" s="160" t="s">
        <v>88</v>
      </c>
      <c r="F48" s="171" t="s">
        <v>92</v>
      </c>
    </row>
    <row r="49" spans="5:6">
      <c r="E49" s="160" t="s">
        <v>138</v>
      </c>
      <c r="F49" s="171" t="s">
        <v>92</v>
      </c>
    </row>
    <row r="50" spans="5:6">
      <c r="E50" s="160" t="s">
        <v>32</v>
      </c>
      <c r="F50" s="171" t="s">
        <v>92</v>
      </c>
    </row>
    <row r="51" spans="5:6">
      <c r="E51" s="160" t="s">
        <v>139</v>
      </c>
      <c r="F51" s="171" t="s">
        <v>92</v>
      </c>
    </row>
    <row r="52" spans="5:6">
      <c r="E52" s="160" t="s">
        <v>140</v>
      </c>
      <c r="F52" s="171" t="s">
        <v>91</v>
      </c>
    </row>
    <row r="53" spans="5:6">
      <c r="E53" s="160" t="s">
        <v>58</v>
      </c>
      <c r="F53" s="171" t="s">
        <v>91</v>
      </c>
    </row>
    <row r="54" spans="5:6">
      <c r="E54" s="160" t="s">
        <v>0</v>
      </c>
      <c r="F54" s="171" t="s">
        <v>91</v>
      </c>
    </row>
    <row r="55" spans="5:6">
      <c r="E55" s="160" t="s">
        <v>47</v>
      </c>
      <c r="F55" s="171" t="s">
        <v>91</v>
      </c>
    </row>
    <row r="56" spans="5:6">
      <c r="E56" s="160" t="s">
        <v>142</v>
      </c>
      <c r="F56" s="171" t="s">
        <v>91</v>
      </c>
    </row>
    <row r="57" spans="5:6">
      <c r="E57" s="160" t="s">
        <v>144</v>
      </c>
      <c r="F57" s="171" t="s">
        <v>91</v>
      </c>
    </row>
    <row r="58" spans="5:6">
      <c r="E58" s="160" t="s">
        <v>114</v>
      </c>
      <c r="F58" s="171" t="s">
        <v>91</v>
      </c>
    </row>
    <row r="59" spans="5:6">
      <c r="E59" s="160" t="s">
        <v>145</v>
      </c>
      <c r="F59" s="171" t="s">
        <v>91</v>
      </c>
    </row>
    <row r="60" spans="5:6">
      <c r="E60" s="160" t="s">
        <v>82</v>
      </c>
      <c r="F60" s="160" t="s">
        <v>82</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ご注意事項</vt:lpstr>
      <vt:lpstr>お申込み用紙</vt:lpstr>
      <vt:lpstr>お申込み用紙(続き)</vt:lpstr>
      <vt:lpstr>判定</vt:lpstr>
      <vt:lpstr>計算</vt:lpstr>
      <vt:lpstr>検索値</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朋未</dc:creator>
  <cp:lastModifiedBy>吉田　朋未</cp:lastModifiedBy>
  <cp:lastPrinted>2023-01-05T01:37:09Z</cp:lastPrinted>
  <dcterms:created xsi:type="dcterms:W3CDTF">2022-12-14T05:21:12Z</dcterms:created>
  <dcterms:modified xsi:type="dcterms:W3CDTF">2023-07-11T01:43:44Z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2023-07-11T01:43:44Z</vt:filetime>
  </property>
</Properties>
</file>